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a.local\users\ebufkin\documents\Wickiup WD\AUG 2025\"/>
    </mc:Choice>
  </mc:AlternateContent>
  <xr:revisionPtr revIDLastSave="0" documentId="8_{CB5D44FF-C82E-48BB-BFDE-8B93B5846D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5" l="1"/>
  <c r="D51" i="25"/>
  <c r="G53" i="25"/>
  <c r="G51" i="25"/>
  <c r="G52" i="25"/>
  <c r="G54" i="25"/>
  <c r="G55" i="25"/>
  <c r="G56" i="25"/>
  <c r="G57" i="25"/>
  <c r="G58" i="25"/>
  <c r="G59" i="25"/>
  <c r="G60" i="25"/>
  <c r="H60" i="25" s="1"/>
  <c r="G61" i="25"/>
  <c r="G62" i="25"/>
  <c r="G63" i="25"/>
  <c r="G64" i="25"/>
  <c r="G65" i="25"/>
  <c r="G66" i="25"/>
  <c r="G67" i="25"/>
  <c r="G68" i="25"/>
  <c r="G69" i="25"/>
  <c r="G70" i="25"/>
  <c r="G71" i="25"/>
  <c r="G72" i="25"/>
  <c r="H72" i="25" s="1"/>
  <c r="G73" i="25"/>
  <c r="G74" i="25"/>
  <c r="G75" i="25"/>
  <c r="G76" i="25"/>
  <c r="G77" i="25"/>
  <c r="G78" i="25"/>
  <c r="G79" i="25"/>
  <c r="G80" i="25"/>
  <c r="G81" i="25"/>
  <c r="D52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H54" i="25" l="1"/>
  <c r="H79" i="25"/>
  <c r="H71" i="25"/>
  <c r="H65" i="25"/>
  <c r="H59" i="25"/>
  <c r="H76" i="25"/>
  <c r="H64" i="25"/>
  <c r="H58" i="25"/>
  <c r="H75" i="25"/>
  <c r="H69" i="25"/>
  <c r="H63" i="25"/>
  <c r="H74" i="25"/>
  <c r="H62" i="25"/>
  <c r="H56" i="25"/>
  <c r="H73" i="25"/>
  <c r="H67" i="25"/>
  <c r="H61" i="25"/>
  <c r="H55" i="25"/>
  <c r="H77" i="25"/>
  <c r="H70" i="25"/>
  <c r="H53" i="25"/>
  <c r="H52" i="25"/>
  <c r="H81" i="25"/>
  <c r="H80" i="25"/>
  <c r="H78" i="25"/>
  <c r="H68" i="25"/>
  <c r="H66" i="25"/>
  <c r="H57" i="25"/>
  <c r="H51" i="2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<sst xmlns="http://schemas.openxmlformats.org/spreadsheetml/2006/main" count="65" uniqueCount="58">
  <si>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</si>
  <si>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</si>
  <si>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</si>
  <si>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</si>
  <si>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</si>
  <si>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</si>
  <si>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</si>
  <si>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</si>
  <si>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</si>
  <si>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</si>
  <si>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</si>
  <si>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</si>
  <si>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</si>
  <si>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</si>
  <si>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Slow Sand/Membrane/DE Filtration/Unfiltered</t>
  </si>
  <si>
    <t>All daily turbidity readings ≤ 5 NTU?</t>
  </si>
  <si>
    <t>CT's met everyday? (see back)</t>
  </si>
  <si>
    <t xml:space="preserve">System Name: </t>
  </si>
  <si>
    <t xml:space="preserve">Notes:  </t>
  </si>
  <si>
    <t>WTP- :</t>
  </si>
  <si>
    <t>Peak Hourly Demand Flow</t>
  </si>
  <si>
    <r>
      <t xml:space="preserve">95% of daily turbidity readings ≤ 1 NTU?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</t>
    </r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</si>
  <si>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</si>
  <si>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</si>
  <si>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</si>
  <si>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</si>
  <si>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</si>
  <si>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</si>
  <si>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</si>
  <si>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</si>
  <si>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</si>
  <si>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</si>
  <si>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</si>
  <si>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t>Slow Sand, Membrane, Diatomaceous Earth Filtration, or Unfiltered Systems</t>
  </si>
  <si>
    <t>All Cl2 residual at entry point 
 ≥ 0.2 mg/l?</t>
  </si>
  <si>
    <r>
      <t>Contact Time         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</t>
    </r>
  </si>
  <si>
    <r>
      <t xml:space="preserve">CT Met? </t>
    </r>
    <r>
      <rPr>
        <vertAlign val="superscript"/>
        <sz val="10"/>
        <rFont val="Arial"/>
        <family val="2"/>
      </rPr>
      <t>3</t>
    </r>
  </si>
  <si>
    <r>
      <t>Minimum Cl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Residual at 1st User
 ( 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</si>
  <si>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vertAlign val="superscript"/>
        <sz val="10"/>
        <rFont val="Arial"/>
        <family val="2"/>
      </rPr>
      <t xml:space="preserve">                  </t>
    </r>
    <r>
      <rPr>
        <vertAlign val="superscript"/>
        <sz val="10"/>
        <rFont val="Arial"/>
        <family val="2"/>
      </rPr>
      <t xml:space="preserve"> </t>
    </r>
  </si>
  <si>
    <r>
      <t xml:space="preserve">  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Filtered systems only.</t>
    </r>
  </si>
  <si>
    <t xml:space="preserve">WTP :  TP - </t>
  </si>
  <si>
    <t>Month/Year:</t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</si>
  <si>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</si>
  <si>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OHA - Drinking Water Services - Surface Water Quality Data Form</t>
  </si>
  <si>
    <t xml:space="preserve">OHA - Drinking Water Services - Surface Water Quality Data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</si>
  <si>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Cl2 at entry point &lt; 0.2 mg/l or CT not met, notify DWS within 24 hours. </t>
    </r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</si>
  <si>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</t>
    </r>
    <r>
      <rPr>
        <sz val="10"/>
        <rFont val="Arial"/>
        <family val="2"/>
      </rPr>
      <t>; 971-673-0694; or Drinking Water Services, PO Box 14350, Portland, OR  97293-0350</t>
    </r>
  </si>
  <si>
    <t>Revised November 2022</t>
  </si>
  <si>
    <t>CLATSOP</t>
  </si>
  <si>
    <t>WICKIUP WATER DISTRICT</t>
  </si>
  <si>
    <t>00063</t>
  </si>
  <si>
    <t>A</t>
  </si>
  <si>
    <t>PRINTED NAME: ERIC BUFKIN</t>
  </si>
  <si>
    <t>CERT #: T-08793</t>
  </si>
  <si>
    <t>PHONE #: (503) 468-8998</t>
  </si>
  <si>
    <t>Yes</t>
  </si>
  <si>
    <t>YES</t>
  </si>
  <si>
    <t>DATE: 09/08/2025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</si>
</sst>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2" fontId="7" fillId="0" borderId="3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2" fontId="7" fillId="0" borderId="6" xfId="0" applyNumberFormat="1" applyFont="1" applyBorder="1" applyAlignment="1" applyProtection="1">
      <alignment horizontal="center"/>
      <protection locked="0"/>
    </xf>
    <xf numFmtId="2" fontId="7" fillId="0" borderId="7" xfId="0" applyNumberFormat="1" applyFont="1" applyBorder="1" applyAlignment="1" applyProtection="1">
      <alignment horizontal="center"/>
      <protection locked="0"/>
    </xf>
    <xf numFmtId="2" fontId="7" fillId="0" borderId="8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10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wrapText="1"/>
      <protection locked="0"/>
    </xf>
    <xf numFmtId="165" fontId="7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2" fontId="7" fillId="0" borderId="14" xfId="0" applyNumberFormat="1" applyFont="1" applyBorder="1" applyAlignment="1" applyProtection="1">
      <alignment horizontal="center"/>
      <protection locked="0"/>
    </xf>
    <xf numFmtId="2" fontId="7" fillId="0" borderId="15" xfId="0" applyNumberFormat="1" applyFont="1" applyBorder="1" applyAlignment="1" applyProtection="1">
      <alignment horizontal="center"/>
      <protection locked="0"/>
    </xf>
    <xf numFmtId="2" fontId="7" fillId="0" borderId="16" xfId="0" applyNumberFormat="1" applyFont="1" applyBorder="1" applyAlignment="1" applyProtection="1">
      <alignment horizontal="center"/>
      <protection locked="0"/>
    </xf>
    <xf numFmtId="2" fontId="7" fillId="0" borderId="17" xfId="0" applyNumberFormat="1" applyFont="1" applyBorder="1" applyAlignment="1" applyProtection="1">
      <alignment horizontal="center"/>
      <protection locked="0"/>
    </xf>
    <xf numFmtId="2" fontId="7" fillId="0" borderId="18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6" fillId="0" borderId="19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6" fillId="0" borderId="20" xfId="0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164" fontId="1" fillId="0" borderId="8" xfId="0" applyNumberFormat="1" applyFont="1" applyBorder="1" applyAlignment="1" applyProtection="1">
      <alignment horizontal="center"/>
      <protection locked="0"/>
    </xf>
    <xf numFmtId="49" fontId="6" fillId="0" borderId="19" xfId="0" applyNumberFormat="1" applyFont="1" applyBorder="1" applyAlignment="1" applyProtection="1">
      <alignment horizontal="left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164" fontId="7" fillId="0" borderId="25" xfId="0" applyNumberFormat="1" applyFont="1" applyBorder="1" applyAlignment="1" applyProtection="1">
      <alignment horizontal="center"/>
      <protection locked="0"/>
    </xf>
    <xf numFmtId="164" fontId="7" fillId="0" borderId="8" xfId="0" applyNumberFormat="1" applyFont="1" applyBorder="1" applyAlignment="1" applyProtection="1">
      <alignment horizontal="center"/>
      <protection locked="0"/>
    </xf>
    <xf numFmtId="164" fontId="7" fillId="0" borderId="11" xfId="0" applyNumberFormat="1" applyFont="1" applyBorder="1" applyAlignment="1" applyProtection="1">
      <alignment horizontal="center"/>
      <protection locked="0"/>
    </xf>
    <xf numFmtId="164" fontId="7" fillId="0" borderId="26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2" fontId="7" fillId="0" borderId="24" xfId="0" applyNumberFormat="1" applyFont="1" applyBorder="1" applyAlignment="1" applyProtection="1">
      <alignment horizontal="center"/>
      <protection locked="0"/>
    </xf>
    <xf numFmtId="0" fontId="7" fillId="0" borderId="27" xfId="0" applyFont="1" applyBorder="1" applyAlignment="1" applyProtection="1">
      <alignment horizontal="center"/>
      <protection locked="0"/>
    </xf>
    <xf numFmtId="0" fontId="7" fillId="0" borderId="28" xfId="0" applyFont="1" applyBorder="1" applyAlignment="1" applyProtection="1">
      <alignment horizontal="center"/>
      <protection locked="0"/>
    </xf>
    <xf numFmtId="0" fontId="7" fillId="0" borderId="29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right" vertical="center"/>
      <protection locked="0"/>
    </xf>
    <xf numFmtId="0" fontId="6" fillId="0" borderId="19" xfId="0" applyFont="1" applyBorder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34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7" fontId="1" fillId="0" borderId="7" xfId="0" applyNumberFormat="1" applyFont="1" applyBorder="1" applyAlignment="1" applyProtection="1">
      <alignment horizontal="center" vertical="center"/>
      <protection locked="0"/>
    </xf>
    <xf numFmtId="17" fontId="6" fillId="0" borderId="19" xfId="0" applyNumberFormat="1" applyFont="1" applyBorder="1" applyAlignment="1" applyProtection="1">
      <alignment horizontal="left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left" shrinkToFit="1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0" borderId="58" xfId="0" applyFont="1" applyBorder="1" applyAlignment="1" applyProtection="1">
      <alignment horizontal="center" vertical="center" wrapText="1"/>
      <protection locked="0"/>
    </xf>
    <xf numFmtId="0" fontId="7" fillId="0" borderId="59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9" fillId="0" borderId="49" xfId="0" applyFont="1" applyBorder="1" applyAlignment="1" applyProtection="1">
      <alignment horizontal="left"/>
      <protection locked="0"/>
    </xf>
    <xf numFmtId="0" fontId="7" fillId="0" borderId="60" xfId="0" applyFont="1" applyBorder="1" applyAlignment="1" applyProtection="1">
      <alignment horizontal="center" vertical="center" wrapText="1"/>
      <protection locked="0"/>
    </xf>
    <xf numFmtId="0" fontId="7" fillId="0" borderId="61" xfId="0" applyFont="1" applyBorder="1" applyAlignment="1" applyProtection="1">
      <alignment horizontal="center" vertical="center" wrapText="1"/>
      <protection locked="0"/>
    </xf>
    <xf numFmtId="0" fontId="7" fillId="0" borderId="62" xfId="0" applyFont="1" applyBorder="1" applyAlignment="1" applyProtection="1">
      <alignment horizontal="center" vertical="center" wrapText="1"/>
      <protection locked="0"/>
    </xf>
    <xf numFmtId="0" fontId="6" fillId="0" borderId="55" xfId="0" applyFont="1" applyBorder="1" applyAlignment="1" applyProtection="1">
      <alignment horizontal="center" vertical="center" wrapText="1"/>
      <protection locked="0"/>
    </xf>
    <xf numFmtId="0" fontId="6" fillId="0" borderId="56" xfId="0" applyFont="1" applyBorder="1" applyAlignment="1" applyProtection="1">
      <alignment horizontal="center" vertical="center" wrapText="1"/>
      <protection locked="0"/>
    </xf>
    <xf numFmtId="0" fontId="6" fillId="0" borderId="57" xfId="0" applyFont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 applyProtection="1">
      <alignment wrapText="1"/>
      <protection locked="0"/>
    </xf>
    <xf numFmtId="0" fontId="6" fillId="0" borderId="43" xfId="0" applyFont="1" applyBorder="1" applyAlignment="1" applyProtection="1">
      <alignment wrapText="1"/>
      <protection locked="0"/>
    </xf>
    <xf numFmtId="0" fontId="6" fillId="0" borderId="44" xfId="0" applyFont="1" applyBorder="1" applyAlignment="1" applyProtection="1">
      <alignment wrapText="1"/>
      <protection locked="0"/>
    </xf>
    <xf numFmtId="2" fontId="7" fillId="0" borderId="41" xfId="0" applyNumberFormat="1" applyFont="1" applyBorder="1" applyAlignment="1" applyProtection="1">
      <alignment horizontal="center"/>
      <protection locked="0"/>
    </xf>
    <xf numFmtId="2" fontId="7" fillId="0" borderId="28" xfId="0" applyNumberFormat="1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49" fontId="6" fillId="0" borderId="20" xfId="0" applyNumberFormat="1" applyFont="1" applyBorder="1" applyProtection="1">
      <protection locked="0"/>
    </xf>
    <xf numFmtId="49" fontId="0" fillId="0" borderId="20" xfId="0" applyNumberFormat="1" applyBorder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2" fontId="7" fillId="0" borderId="17" xfId="0" applyNumberFormat="1" applyFont="1" applyBorder="1" applyAlignment="1" applyProtection="1">
      <alignment horizontal="center"/>
      <protection locked="0"/>
    </xf>
    <xf numFmtId="2" fontId="7" fillId="0" borderId="18" xfId="0" applyNumberFormat="1" applyFont="1" applyBorder="1" applyAlignment="1" applyProtection="1">
      <alignment horizontal="center"/>
      <protection locked="0"/>
    </xf>
    <xf numFmtId="2" fontId="7" fillId="0" borderId="31" xfId="0" applyNumberFormat="1" applyFont="1" applyBorder="1" applyAlignment="1" applyProtection="1">
      <alignment horizontal="center"/>
      <protection locked="0"/>
    </xf>
    <xf numFmtId="2" fontId="7" fillId="0" borderId="29" xfId="0" applyNumberFormat="1" applyFont="1" applyBorder="1" applyAlignment="1" applyProtection="1">
      <alignment horizontal="center"/>
      <protection locked="0"/>
    </xf>
    <xf numFmtId="0" fontId="10" fillId="0" borderId="40" xfId="0" applyFont="1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6" fillId="0" borderId="45" xfId="0" applyFont="1" applyBorder="1" applyAlignment="1" applyProtection="1">
      <alignment horizontal="center" wrapText="1"/>
      <protection locked="0"/>
    </xf>
    <xf numFmtId="0" fontId="6" fillId="0" borderId="46" xfId="0" applyFont="1" applyBorder="1" applyAlignment="1" applyProtection="1">
      <alignment horizontal="center" wrapText="1"/>
      <protection locked="0"/>
    </xf>
    <xf numFmtId="0" fontId="6" fillId="0" borderId="47" xfId="0" applyFont="1" applyBorder="1" applyAlignment="1" applyProtection="1">
      <alignment horizontal="center" wrapText="1"/>
      <protection locked="0"/>
    </xf>
    <xf numFmtId="0" fontId="7" fillId="0" borderId="46" xfId="0" applyFont="1" applyBorder="1" applyAlignment="1" applyProtection="1">
      <alignment horizontal="center"/>
      <protection locked="0"/>
    </xf>
    <xf numFmtId="0" fontId="7" fillId="0" borderId="47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vertical="top" wrapText="1"/>
      <protection locked="0"/>
    </xf>
    <xf numFmtId="0" fontId="7" fillId="0" borderId="49" xfId="0" applyFont="1" applyBorder="1" applyProtection="1">
      <protection locked="0"/>
    </xf>
    <xf numFmtId="0" fontId="7" fillId="0" borderId="50" xfId="0" applyFont="1" applyBorder="1" applyProtection="1">
      <protection locked="0"/>
    </xf>
    <xf numFmtId="0" fontId="6" fillId="0" borderId="51" xfId="0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7" fillId="0" borderId="52" xfId="0" applyFont="1" applyBorder="1" applyProtection="1">
      <protection locked="0"/>
    </xf>
    <xf numFmtId="0" fontId="6" fillId="0" borderId="53" xfId="0" applyFont="1" applyBorder="1" applyAlignment="1" applyProtection="1">
      <alignment vertical="top" wrapText="1"/>
      <protection locked="0"/>
    </xf>
    <xf numFmtId="0" fontId="7" fillId="0" borderId="54" xfId="0" applyFont="1" applyBorder="1" applyProtection="1">
      <protection locked="0"/>
    </xf>
    <xf numFmtId="0" fontId="7" fillId="0" borderId="1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view="pageBreakPreview" topLeftCell="A27" zoomScaleNormal="100" zoomScaleSheetLayoutView="100" workbookViewId="0">
      <selection activeCell="I41" sqref="I41"/>
    </sheetView>
  </sheetViews>
  <sheetFormatPr defaultColWidth="9.140625" defaultRowHeight="12.75" x14ac:dyDescent="0.2"/>
  <cols>
    <col min="1" max="1" width="18.85546875" style="2" customWidth="1"/>
    <col min="2" max="5" width="10.7109375" style="2" customWidth="1"/>
    <col min="6" max="6" width="12.42578125" style="2" bestFit="1" customWidth="1"/>
    <col min="7" max="7" width="13.42578125" style="2" customWidth="1"/>
    <col min="8" max="8" width="22.5703125" style="2" customWidth="1"/>
    <col min="9" max="9" width="20.7109375" style="2" customWidth="1"/>
    <col min="10" max="16384" width="9.140625" style="2"/>
  </cols>
  <sheetData>
    <row r="1" spans="1:9" s="3" customFormat="1" ht="15.95" customHeight="1" x14ac:dyDescent="0.2">
      <c r="A1" s="112" t="s">
        <v>43</v>
      </c>
      <c r="B1" s="112"/>
      <c r="C1" s="112"/>
      <c r="D1" s="112"/>
      <c r="E1" s="112"/>
      <c r="F1" s="112"/>
      <c r="G1" s="112"/>
      <c r="H1" s="55" t="s">
        <v>4</v>
      </c>
      <c r="I1" s="37" t="s">
        <v>48</v>
      </c>
    </row>
    <row r="2" spans="1:9" s="3" customFormat="1" ht="15.95" customHeight="1" x14ac:dyDescent="0.2">
      <c r="A2" s="87" t="s">
        <v>33</v>
      </c>
      <c r="B2" s="87"/>
      <c r="C2" s="87"/>
      <c r="D2" s="87"/>
      <c r="E2" s="87"/>
      <c r="F2" s="87"/>
      <c r="G2" s="87"/>
      <c r="H2" s="56" t="s">
        <v>41</v>
      </c>
      <c r="I2" s="85">
        <v>45870</v>
      </c>
    </row>
    <row r="3" spans="1:9" s="3" customFormat="1" ht="15.95" customHeight="1" x14ac:dyDescent="0.25">
      <c r="A3" s="57" t="s">
        <v>17</v>
      </c>
      <c r="B3" s="109" t="s">
        <v>49</v>
      </c>
      <c r="C3" s="109"/>
      <c r="D3" s="109"/>
      <c r="E3" s="58" t="s">
        <v>9</v>
      </c>
      <c r="F3" s="110" t="s">
        <v>50</v>
      </c>
      <c r="G3" s="111"/>
      <c r="H3" s="36" t="s">
        <v>40</v>
      </c>
      <c r="I3" s="38" t="s">
        <v>51</v>
      </c>
    </row>
    <row r="4" spans="1:9" s="4" customFormat="1" ht="31.5" customHeight="1" thickBot="1" x14ac:dyDescent="0.25">
      <c r="A4" s="59" t="s">
        <v>12</v>
      </c>
      <c r="B4" s="60" t="s">
        <v>22</v>
      </c>
      <c r="C4" s="61" t="s">
        <v>23</v>
      </c>
      <c r="D4" s="61" t="s">
        <v>24</v>
      </c>
      <c r="E4" s="61" t="s">
        <v>25</v>
      </c>
      <c r="F4" s="61" t="s">
        <v>26</v>
      </c>
      <c r="G4" s="62" t="s">
        <v>27</v>
      </c>
      <c r="H4" s="113" t="s">
        <v>28</v>
      </c>
      <c r="I4" s="114"/>
    </row>
    <row r="5" spans="1:9" ht="18.95" customHeight="1" thickTop="1" x14ac:dyDescent="0.2">
      <c r="A5" s="63">
        <v>1</v>
      </c>
      <c r="B5" s="28"/>
      <c r="C5" s="30"/>
      <c r="D5" s="30">
        <v>0.21</v>
      </c>
      <c r="E5" s="30"/>
      <c r="F5" s="30"/>
      <c r="G5" s="32"/>
      <c r="H5" s="115">
        <v>0.21</v>
      </c>
      <c r="I5" s="116"/>
    </row>
    <row r="6" spans="1:9" ht="18.95" customHeight="1" x14ac:dyDescent="0.2">
      <c r="A6" s="64">
        <v>2</v>
      </c>
      <c r="B6" s="28"/>
      <c r="C6" s="29"/>
      <c r="D6" s="30">
        <v>0.39</v>
      </c>
      <c r="E6" s="31"/>
      <c r="F6" s="29"/>
      <c r="G6" s="32"/>
      <c r="H6" s="107">
        <v>0.39</v>
      </c>
      <c r="I6" s="108"/>
    </row>
    <row r="7" spans="1:9" ht="18.95" customHeight="1" x14ac:dyDescent="0.2">
      <c r="A7" s="65">
        <v>3</v>
      </c>
      <c r="B7" s="10"/>
      <c r="C7" s="11"/>
      <c r="D7" s="12">
        <v>0.42</v>
      </c>
      <c r="E7" s="13"/>
      <c r="F7" s="11"/>
      <c r="G7" s="7"/>
      <c r="H7" s="107">
        <v>0.42</v>
      </c>
      <c r="I7" s="108"/>
    </row>
    <row r="8" spans="1:9" ht="18.95" customHeight="1" x14ac:dyDescent="0.2">
      <c r="A8" s="65">
        <v>4</v>
      </c>
      <c r="B8" s="10"/>
      <c r="C8" s="11"/>
      <c r="D8" s="12">
        <v>0.24</v>
      </c>
      <c r="E8" s="13"/>
      <c r="F8" s="11"/>
      <c r="G8" s="7"/>
      <c r="H8" s="107">
        <v>0.24</v>
      </c>
      <c r="I8" s="108"/>
    </row>
    <row r="9" spans="1:9" ht="18.95" customHeight="1" x14ac:dyDescent="0.2">
      <c r="A9" s="65">
        <v>5</v>
      </c>
      <c r="B9" s="10"/>
      <c r="C9" s="11"/>
      <c r="D9" s="12">
        <v>0.17</v>
      </c>
      <c r="E9" s="13"/>
      <c r="F9" s="11"/>
      <c r="G9" s="7"/>
      <c r="H9" s="107">
        <v>0.17</v>
      </c>
      <c r="I9" s="108"/>
    </row>
    <row r="10" spans="1:9" ht="18.95" customHeight="1" x14ac:dyDescent="0.2">
      <c r="A10" s="65">
        <v>6</v>
      </c>
      <c r="B10" s="10"/>
      <c r="C10" s="11"/>
      <c r="D10" s="12">
        <v>0.14000000000000001</v>
      </c>
      <c r="E10" s="13"/>
      <c r="F10" s="11"/>
      <c r="G10" s="7"/>
      <c r="H10" s="107">
        <v>0.14000000000000001</v>
      </c>
      <c r="I10" s="108"/>
    </row>
    <row r="11" spans="1:9" ht="18.95" customHeight="1" x14ac:dyDescent="0.2">
      <c r="A11" s="65">
        <v>7</v>
      </c>
      <c r="B11" s="10"/>
      <c r="C11" s="11"/>
      <c r="D11" s="12">
        <v>0.28000000000000003</v>
      </c>
      <c r="E11" s="13"/>
      <c r="F11" s="11"/>
      <c r="G11" s="7"/>
      <c r="H11" s="107">
        <v>0.28000000000000003</v>
      </c>
      <c r="I11" s="108"/>
    </row>
    <row r="12" spans="1:9" ht="18.95" customHeight="1" x14ac:dyDescent="0.2">
      <c r="A12" s="65">
        <v>8</v>
      </c>
      <c r="B12" s="10"/>
      <c r="C12" s="11"/>
      <c r="D12" s="12">
        <v>0.24</v>
      </c>
      <c r="E12" s="13"/>
      <c r="F12" s="11"/>
      <c r="G12" s="7"/>
      <c r="H12" s="107">
        <v>0.24</v>
      </c>
      <c r="I12" s="108"/>
    </row>
    <row r="13" spans="1:9" ht="18.95" customHeight="1" x14ac:dyDescent="0.2">
      <c r="A13" s="65">
        <v>9</v>
      </c>
      <c r="B13" s="10"/>
      <c r="C13" s="11"/>
      <c r="D13" s="12">
        <v>0.45</v>
      </c>
      <c r="E13" s="13"/>
      <c r="F13" s="11"/>
      <c r="G13" s="7"/>
      <c r="H13" s="107">
        <v>0.45</v>
      </c>
      <c r="I13" s="108"/>
    </row>
    <row r="14" spans="1:9" ht="18.95" customHeight="1" x14ac:dyDescent="0.2">
      <c r="A14" s="65">
        <v>10</v>
      </c>
      <c r="B14" s="10"/>
      <c r="C14" s="11"/>
      <c r="D14" s="12">
        <v>0.59</v>
      </c>
      <c r="E14" s="13"/>
      <c r="F14" s="11"/>
      <c r="G14" s="7"/>
      <c r="H14" s="107">
        <v>0.59</v>
      </c>
      <c r="I14" s="108"/>
    </row>
    <row r="15" spans="1:9" ht="18.95" customHeight="1" x14ac:dyDescent="0.2">
      <c r="A15" s="65">
        <v>11</v>
      </c>
      <c r="B15" s="10"/>
      <c r="C15" s="11"/>
      <c r="D15" s="12">
        <v>0.34</v>
      </c>
      <c r="E15" s="13"/>
      <c r="F15" s="11"/>
      <c r="G15" s="7"/>
      <c r="H15" s="107">
        <v>0.34</v>
      </c>
      <c r="I15" s="108"/>
    </row>
    <row r="16" spans="1:9" ht="18.95" customHeight="1" x14ac:dyDescent="0.2">
      <c r="A16" s="65">
        <v>12</v>
      </c>
      <c r="B16" s="10"/>
      <c r="C16" s="11"/>
      <c r="D16" s="12">
        <v>0.23</v>
      </c>
      <c r="E16" s="13"/>
      <c r="F16" s="11"/>
      <c r="G16" s="7"/>
      <c r="H16" s="107">
        <v>0.23</v>
      </c>
      <c r="I16" s="108"/>
    </row>
    <row r="17" spans="1:9" ht="18.95" customHeight="1" x14ac:dyDescent="0.2">
      <c r="A17" s="65">
        <v>13</v>
      </c>
      <c r="B17" s="10"/>
      <c r="C17" s="11"/>
      <c r="D17" s="12">
        <v>0.47</v>
      </c>
      <c r="E17" s="13"/>
      <c r="F17" s="11"/>
      <c r="G17" s="7"/>
      <c r="H17" s="107">
        <v>0.47</v>
      </c>
      <c r="I17" s="108"/>
    </row>
    <row r="18" spans="1:9" ht="18.95" customHeight="1" x14ac:dyDescent="0.2">
      <c r="A18" s="65">
        <v>14</v>
      </c>
      <c r="B18" s="10"/>
      <c r="C18" s="11"/>
      <c r="D18" s="12">
        <v>0.6</v>
      </c>
      <c r="E18" s="13"/>
      <c r="F18" s="11"/>
      <c r="G18" s="7"/>
      <c r="H18" s="107">
        <v>0.6</v>
      </c>
      <c r="I18" s="108"/>
    </row>
    <row r="19" spans="1:9" ht="18.95" customHeight="1" x14ac:dyDescent="0.2">
      <c r="A19" s="65">
        <v>15</v>
      </c>
      <c r="B19" s="10"/>
      <c r="C19" s="11"/>
      <c r="D19" s="12">
        <v>0.67</v>
      </c>
      <c r="E19" s="13"/>
      <c r="F19" s="11"/>
      <c r="G19" s="7"/>
      <c r="H19" s="107">
        <v>0.67</v>
      </c>
      <c r="I19" s="108"/>
    </row>
    <row r="20" spans="1:9" ht="18.95" customHeight="1" x14ac:dyDescent="0.2">
      <c r="A20" s="65">
        <v>16</v>
      </c>
      <c r="B20" s="10"/>
      <c r="C20" s="11"/>
      <c r="D20" s="12">
        <v>0.32</v>
      </c>
      <c r="E20" s="13"/>
      <c r="F20" s="11"/>
      <c r="G20" s="7"/>
      <c r="H20" s="107">
        <v>0.32</v>
      </c>
      <c r="I20" s="108"/>
    </row>
    <row r="21" spans="1:9" ht="18.95" customHeight="1" x14ac:dyDescent="0.2">
      <c r="A21" s="65">
        <v>17</v>
      </c>
      <c r="B21" s="10"/>
      <c r="C21" s="11"/>
      <c r="D21" s="12">
        <v>0.25</v>
      </c>
      <c r="E21" s="13"/>
      <c r="F21" s="11"/>
      <c r="G21" s="7"/>
      <c r="H21" s="107">
        <v>0.25</v>
      </c>
      <c r="I21" s="108"/>
    </row>
    <row r="22" spans="1:9" ht="18.95" customHeight="1" x14ac:dyDescent="0.2">
      <c r="A22" s="65">
        <v>18</v>
      </c>
      <c r="B22" s="10"/>
      <c r="C22" s="11"/>
      <c r="D22" s="12">
        <v>0.25</v>
      </c>
      <c r="E22" s="13"/>
      <c r="F22" s="11"/>
      <c r="G22" s="7"/>
      <c r="H22" s="107">
        <v>0.25</v>
      </c>
      <c r="I22" s="108"/>
    </row>
    <row r="23" spans="1:9" ht="18.95" customHeight="1" x14ac:dyDescent="0.2">
      <c r="A23" s="65">
        <v>19</v>
      </c>
      <c r="B23" s="10"/>
      <c r="C23" s="11"/>
      <c r="D23" s="12">
        <v>0.16</v>
      </c>
      <c r="E23" s="13"/>
      <c r="F23" s="11"/>
      <c r="G23" s="7"/>
      <c r="H23" s="107">
        <v>0.16</v>
      </c>
      <c r="I23" s="108"/>
    </row>
    <row r="24" spans="1:9" ht="18.95" customHeight="1" x14ac:dyDescent="0.2">
      <c r="A24" s="65">
        <v>20</v>
      </c>
      <c r="B24" s="10"/>
      <c r="C24" s="11"/>
      <c r="D24" s="12">
        <v>0.14000000000000001</v>
      </c>
      <c r="E24" s="13"/>
      <c r="F24" s="11"/>
      <c r="G24" s="7"/>
      <c r="H24" s="107">
        <v>0.14000000000000001</v>
      </c>
      <c r="I24" s="108"/>
    </row>
    <row r="25" spans="1:9" ht="18.95" customHeight="1" x14ac:dyDescent="0.2">
      <c r="A25" s="65">
        <v>21</v>
      </c>
      <c r="B25" s="10"/>
      <c r="C25" s="11"/>
      <c r="D25" s="12">
        <v>0.16</v>
      </c>
      <c r="E25" s="13"/>
      <c r="F25" s="11"/>
      <c r="G25" s="7"/>
      <c r="H25" s="107">
        <v>0.16</v>
      </c>
      <c r="I25" s="108"/>
    </row>
    <row r="26" spans="1:9" ht="18.95" customHeight="1" x14ac:dyDescent="0.2">
      <c r="A26" s="65">
        <v>22</v>
      </c>
      <c r="B26" s="10"/>
      <c r="C26" s="11"/>
      <c r="D26" s="12">
        <v>0.19</v>
      </c>
      <c r="E26" s="13"/>
      <c r="F26" s="11"/>
      <c r="G26" s="7"/>
      <c r="H26" s="107">
        <v>0.19</v>
      </c>
      <c r="I26" s="108"/>
    </row>
    <row r="27" spans="1:9" ht="18.95" customHeight="1" x14ac:dyDescent="0.2">
      <c r="A27" s="65">
        <v>23</v>
      </c>
      <c r="B27" s="10"/>
      <c r="C27" s="11"/>
      <c r="D27" s="12">
        <v>0.59</v>
      </c>
      <c r="E27" s="13"/>
      <c r="F27" s="11"/>
      <c r="G27" s="7"/>
      <c r="H27" s="107">
        <v>0.59</v>
      </c>
      <c r="I27" s="108"/>
    </row>
    <row r="28" spans="1:9" ht="18.95" customHeight="1" x14ac:dyDescent="0.2">
      <c r="A28" s="65">
        <v>24</v>
      </c>
      <c r="B28" s="10"/>
      <c r="C28" s="11"/>
      <c r="D28" s="12">
        <v>0.28000000000000003</v>
      </c>
      <c r="E28" s="13"/>
      <c r="F28" s="11"/>
      <c r="G28" s="7"/>
      <c r="H28" s="107">
        <v>0.28000000000000003</v>
      </c>
      <c r="I28" s="108"/>
    </row>
    <row r="29" spans="1:9" ht="18.95" customHeight="1" x14ac:dyDescent="0.2">
      <c r="A29" s="65">
        <v>25</v>
      </c>
      <c r="B29" s="10"/>
      <c r="C29" s="11"/>
      <c r="D29" s="12">
        <v>0.28999999999999998</v>
      </c>
      <c r="E29" s="13"/>
      <c r="F29" s="11"/>
      <c r="G29" s="7"/>
      <c r="H29" s="107">
        <v>0.28999999999999998</v>
      </c>
      <c r="I29" s="108"/>
    </row>
    <row r="30" spans="1:9" ht="18.95" customHeight="1" x14ac:dyDescent="0.2">
      <c r="A30" s="65">
        <v>26</v>
      </c>
      <c r="B30" s="10"/>
      <c r="C30" s="11"/>
      <c r="D30" s="12">
        <v>0.7</v>
      </c>
      <c r="E30" s="13"/>
      <c r="F30" s="11"/>
      <c r="G30" s="7"/>
      <c r="H30" s="107">
        <v>0.7</v>
      </c>
      <c r="I30" s="108"/>
    </row>
    <row r="31" spans="1:9" ht="18.95" customHeight="1" x14ac:dyDescent="0.2">
      <c r="A31" s="65">
        <v>27</v>
      </c>
      <c r="B31" s="10"/>
      <c r="C31" s="11"/>
      <c r="D31" s="12">
        <v>0.54</v>
      </c>
      <c r="E31" s="13"/>
      <c r="F31" s="11"/>
      <c r="G31" s="7"/>
      <c r="H31" s="107">
        <v>0.54</v>
      </c>
      <c r="I31" s="108"/>
    </row>
    <row r="32" spans="1:9" ht="18.95" customHeight="1" x14ac:dyDescent="0.2">
      <c r="A32" s="65">
        <v>28</v>
      </c>
      <c r="B32" s="10"/>
      <c r="C32" s="11"/>
      <c r="D32" s="12">
        <v>0.62</v>
      </c>
      <c r="E32" s="13"/>
      <c r="F32" s="11"/>
      <c r="G32" s="7"/>
      <c r="H32" s="107">
        <v>0.62</v>
      </c>
      <c r="I32" s="108"/>
    </row>
    <row r="33" spans="1:9" ht="18.95" customHeight="1" x14ac:dyDescent="0.2">
      <c r="A33" s="65">
        <v>29</v>
      </c>
      <c r="B33" s="10"/>
      <c r="C33" s="11"/>
      <c r="D33" s="12">
        <v>0.23</v>
      </c>
      <c r="E33" s="13"/>
      <c r="F33" s="11"/>
      <c r="G33" s="7"/>
      <c r="H33" s="107">
        <v>0.23</v>
      </c>
      <c r="I33" s="108"/>
    </row>
    <row r="34" spans="1:9" ht="18.95" customHeight="1" x14ac:dyDescent="0.2">
      <c r="A34" s="65">
        <v>30</v>
      </c>
      <c r="B34" s="10"/>
      <c r="C34" s="11"/>
      <c r="D34" s="12">
        <v>0.25</v>
      </c>
      <c r="E34" s="13"/>
      <c r="F34" s="11"/>
      <c r="G34" s="7"/>
      <c r="H34" s="107">
        <v>0.25</v>
      </c>
      <c r="I34" s="108"/>
    </row>
    <row r="35" spans="1:9" ht="18.95" customHeight="1" thickBot="1" x14ac:dyDescent="0.25">
      <c r="A35" s="66">
        <v>31</v>
      </c>
      <c r="B35" s="14"/>
      <c r="C35" s="15"/>
      <c r="D35" s="16">
        <v>0.19</v>
      </c>
      <c r="E35" s="17"/>
      <c r="F35" s="15"/>
      <c r="G35" s="9"/>
      <c r="H35" s="117">
        <v>0.19</v>
      </c>
      <c r="I35" s="118"/>
    </row>
    <row r="36" spans="1:9" s="4" customFormat="1" ht="24" customHeight="1" thickTop="1" x14ac:dyDescent="0.25">
      <c r="A36" s="125" t="s">
        <v>14</v>
      </c>
      <c r="B36" s="128"/>
      <c r="C36" s="128"/>
      <c r="D36" s="128"/>
      <c r="E36" s="129"/>
      <c r="F36" s="125"/>
      <c r="G36" s="126"/>
      <c r="H36" s="126"/>
      <c r="I36" s="127"/>
    </row>
    <row r="37" spans="1:9" s="19" customFormat="1" ht="36.4" customHeight="1" x14ac:dyDescent="0.2">
      <c r="A37" s="92" t="s">
        <v>21</v>
      </c>
      <c r="B37" s="93"/>
      <c r="C37" s="93"/>
      <c r="D37" s="93"/>
      <c r="E37" s="18" t="s">
        <v>56</v>
      </c>
      <c r="F37" s="100" t="s">
        <v>16</v>
      </c>
      <c r="G37" s="98"/>
      <c r="H37" s="98" t="s">
        <v>34</v>
      </c>
      <c r="I37" s="99"/>
    </row>
    <row r="38" spans="1:9" s="19" customFormat="1" ht="23.85" customHeight="1" thickBot="1" x14ac:dyDescent="0.25">
      <c r="A38" s="94" t="s">
        <v>15</v>
      </c>
      <c r="B38" s="95"/>
      <c r="C38" s="95"/>
      <c r="D38" s="95"/>
      <c r="E38" s="20" t="s">
        <v>56</v>
      </c>
      <c r="F38" s="103" t="s">
        <v>55</v>
      </c>
      <c r="G38" s="101"/>
      <c r="H38" s="101" t="s">
        <v>55</v>
      </c>
      <c r="I38" s="102"/>
    </row>
    <row r="39" spans="1:9" s="4" customFormat="1" ht="22.5" customHeight="1" thickTop="1" thickBot="1" x14ac:dyDescent="0.3">
      <c r="A39" s="130" t="s">
        <v>18</v>
      </c>
      <c r="B39" s="131"/>
      <c r="C39" s="131"/>
      <c r="D39" s="131"/>
      <c r="E39" s="132"/>
      <c r="F39" s="104" t="s">
        <v>52</v>
      </c>
      <c r="G39" s="105"/>
      <c r="H39" s="105"/>
      <c r="I39" s="106"/>
    </row>
    <row r="40" spans="1:9" s="4" customFormat="1" ht="22.5" customHeight="1" thickTop="1" thickBot="1" x14ac:dyDescent="0.3">
      <c r="A40" s="133"/>
      <c r="B40" s="134"/>
      <c r="C40" s="134"/>
      <c r="D40" s="134"/>
      <c r="E40" s="135"/>
      <c r="F40" s="104" t="e" vm="1">
        <v>#VALUE!</v>
      </c>
      <c r="G40" s="105"/>
      <c r="H40" s="106"/>
      <c r="I40" s="21" t="s">
        <v>57</v>
      </c>
    </row>
    <row r="41" spans="1:9" s="4" customFormat="1" ht="22.5" customHeight="1" thickTop="1" thickBot="1" x14ac:dyDescent="0.3">
      <c r="A41" s="136"/>
      <c r="B41" s="137"/>
      <c r="C41" s="137"/>
      <c r="D41" s="137"/>
      <c r="E41" s="138"/>
      <c r="F41" s="104" t="s">
        <v>54</v>
      </c>
      <c r="G41" s="105"/>
      <c r="H41" s="106"/>
      <c r="I41" s="21" t="s">
        <v>53</v>
      </c>
    </row>
    <row r="42" spans="1:9" s="35" customFormat="1" ht="15" thickTop="1" x14ac:dyDescent="0.2">
      <c r="A42" s="96" t="s">
        <v>38</v>
      </c>
      <c r="B42" s="96"/>
      <c r="C42" s="96"/>
      <c r="D42" s="96"/>
      <c r="E42" s="96"/>
      <c r="F42" s="97"/>
      <c r="G42" s="97"/>
      <c r="H42" s="97"/>
      <c r="I42" s="97"/>
    </row>
    <row r="43" spans="1:9" s="35" customFormat="1" ht="14.25" x14ac:dyDescent="0.2">
      <c r="A43" s="122" t="s">
        <v>39</v>
      </c>
      <c r="B43" s="123"/>
      <c r="C43" s="123"/>
      <c r="D43" s="123"/>
      <c r="E43" s="123"/>
      <c r="F43" s="123"/>
      <c r="G43" s="123"/>
      <c r="H43" s="123"/>
      <c r="I43" s="123"/>
    </row>
    <row r="44" spans="1:9" ht="12.75" customHeight="1" x14ac:dyDescent="0.2">
      <c r="A44" s="90" t="s">
        <v>13</v>
      </c>
      <c r="B44" s="91"/>
      <c r="C44" s="91"/>
      <c r="D44" s="91"/>
      <c r="E44" s="91"/>
      <c r="F44" s="91"/>
      <c r="G44" s="91"/>
      <c r="H44" s="91"/>
      <c r="I44" s="91"/>
    </row>
    <row r="46" spans="1:9" ht="15.75" x14ac:dyDescent="0.2">
      <c r="A46" s="87" t="s">
        <v>44</v>
      </c>
      <c r="B46" s="87"/>
      <c r="C46" s="87"/>
      <c r="D46" s="87"/>
      <c r="E46" s="87"/>
      <c r="F46" s="87"/>
      <c r="G46" s="88"/>
      <c r="H46" s="67" t="s">
        <v>19</v>
      </c>
      <c r="I46" s="27" t="s">
        <v>51</v>
      </c>
    </row>
    <row r="47" spans="1:9" ht="26.25" customHeight="1" x14ac:dyDescent="0.25">
      <c r="A47" s="68" t="s">
        <v>17</v>
      </c>
      <c r="B47" s="89" t="s">
        <v>49</v>
      </c>
      <c r="C47" s="89"/>
      <c r="D47" s="34" t="s">
        <v>9</v>
      </c>
      <c r="E47" s="40" t="s">
        <v>50</v>
      </c>
      <c r="F47" s="40" t="s">
        <v>10</v>
      </c>
      <c r="G47" s="86">
        <v>45870</v>
      </c>
      <c r="H47" s="69" t="s">
        <v>42</v>
      </c>
      <c r="I47" s="39">
        <v>1</v>
      </c>
    </row>
    <row r="48" spans="1:9" ht="13.5" thickBot="1" x14ac:dyDescent="0.25">
      <c r="A48" s="1"/>
      <c r="I48" s="26"/>
    </row>
    <row r="49" spans="1:9" s="33" customFormat="1" ht="65.099999999999994" customHeight="1" thickTop="1" x14ac:dyDescent="0.2">
      <c r="A49" s="70" t="s">
        <v>6</v>
      </c>
      <c r="B49" s="71" t="s">
        <v>37</v>
      </c>
      <c r="C49" s="72" t="s">
        <v>35</v>
      </c>
      <c r="D49" s="73" t="s">
        <v>8</v>
      </c>
      <c r="E49" s="74" t="s">
        <v>0</v>
      </c>
      <c r="F49" s="75" t="s">
        <v>1</v>
      </c>
      <c r="G49" s="76" t="s">
        <v>5</v>
      </c>
      <c r="H49" s="76" t="s">
        <v>36</v>
      </c>
      <c r="I49" s="76" t="s">
        <v>20</v>
      </c>
    </row>
    <row r="50" spans="1:9" ht="15.75" thickBot="1" x14ac:dyDescent="0.25">
      <c r="A50" s="77"/>
      <c r="B50" s="78" t="s">
        <v>29</v>
      </c>
      <c r="C50" s="79" t="s">
        <v>30</v>
      </c>
      <c r="D50" s="80" t="s">
        <v>2</v>
      </c>
      <c r="E50" s="78" t="s">
        <v>31</v>
      </c>
      <c r="F50" s="79"/>
      <c r="G50" s="81" t="s">
        <v>3</v>
      </c>
      <c r="H50" s="82" t="s">
        <v>7</v>
      </c>
      <c r="I50" s="82" t="s">
        <v>32</v>
      </c>
    </row>
    <row r="51" spans="1:9" ht="18.95" customHeight="1" thickTop="1" thickBot="1" x14ac:dyDescent="0.25">
      <c r="A51" s="83">
        <v>1</v>
      </c>
      <c r="B51" s="5">
        <v>0.92</v>
      </c>
      <c r="C51" s="44">
        <v>149</v>
      </c>
      <c r="D51" s="48">
        <f t="shared" ref="D51:D81" si="0">IF(B51="","",B51*C51)</f>
        <v>137.08000000000001</v>
      </c>
      <c r="E51" s="45">
        <v>16</v>
      </c>
      <c r="F51" s="51">
        <v>7.94</v>
      </c>
      <c r="G51" s="48">
        <f t="shared" ref="G51:G81" si="1">IF(B51="","",IF(E51&lt;12.5,(0.353*$I$47)*(12.006+EXP(2.46-0.073*E51+0.125*B51+0.389*F51)),(0.361*$I$47)*(-2.261+EXP(2.69-0.065*E51+0.111*B51+0.361*F51))))</f>
        <v>35.766743431185695</v>
      </c>
      <c r="H51" s="52" t="str">
        <f>IF(D51="","",IF(D51&gt;=G51,"YES","NO"))</f>
        <v>YES</v>
      </c>
      <c r="I51" s="41">
        <v>84</v>
      </c>
    </row>
    <row r="52" spans="1:9" ht="18.95" customHeight="1" thickTop="1" thickBot="1" x14ac:dyDescent="0.25">
      <c r="A52" s="65">
        <v>2</v>
      </c>
      <c r="B52" s="6">
        <v>0.66</v>
      </c>
      <c r="C52" s="44">
        <v>149</v>
      </c>
      <c r="D52" s="49">
        <f t="shared" si="0"/>
        <v>98.34</v>
      </c>
      <c r="E52" s="46">
        <v>16.7</v>
      </c>
      <c r="F52" s="11">
        <v>7.89</v>
      </c>
      <c r="G52" s="49">
        <f t="shared" si="1"/>
        <v>32.53761136826558</v>
      </c>
      <c r="H52" s="53" t="str">
        <f t="shared" ref="H52:H81" si="2">IF(D52="","",IF(D52&gt;=G52,"YES","NO"))</f>
        <v>YES</v>
      </c>
      <c r="I52" s="42"/>
    </row>
    <row r="53" spans="1:9" ht="18.95" customHeight="1" thickTop="1" thickBot="1" x14ac:dyDescent="0.25">
      <c r="A53" s="65">
        <v>3</v>
      </c>
      <c r="B53" s="6">
        <v>0.77</v>
      </c>
      <c r="C53" s="44">
        <v>149</v>
      </c>
      <c r="D53" s="49">
        <f t="shared" si="0"/>
        <v>114.73</v>
      </c>
      <c r="E53" s="46">
        <v>16.100000000000001</v>
      </c>
      <c r="F53" s="11">
        <v>7.92</v>
      </c>
      <c r="G53" s="49">
        <f t="shared" si="1"/>
        <v>34.672420209463461</v>
      </c>
      <c r="H53" s="53" t="str">
        <f t="shared" si="2"/>
        <v>YES</v>
      </c>
      <c r="I53" s="42"/>
    </row>
    <row r="54" spans="1:9" ht="18.95" customHeight="1" thickTop="1" thickBot="1" x14ac:dyDescent="0.25">
      <c r="A54" s="65">
        <v>4</v>
      </c>
      <c r="B54" s="6">
        <v>0.65</v>
      </c>
      <c r="C54" s="44">
        <v>149</v>
      </c>
      <c r="D54" s="49">
        <f t="shared" si="0"/>
        <v>96.850000000000009</v>
      </c>
      <c r="E54" s="46">
        <v>15.6</v>
      </c>
      <c r="F54" s="11">
        <v>8.0399999999999991</v>
      </c>
      <c r="G54" s="49">
        <f t="shared" si="1"/>
        <v>36.961240921997856</v>
      </c>
      <c r="H54" s="53" t="str">
        <f t="shared" si="2"/>
        <v>YES</v>
      </c>
      <c r="I54" s="42">
        <v>107</v>
      </c>
    </row>
    <row r="55" spans="1:9" ht="18.95" customHeight="1" thickTop="1" thickBot="1" x14ac:dyDescent="0.25">
      <c r="A55" s="65">
        <v>5</v>
      </c>
      <c r="B55" s="6">
        <v>0.91</v>
      </c>
      <c r="C55" s="44">
        <v>149</v>
      </c>
      <c r="D55" s="49">
        <f t="shared" si="0"/>
        <v>135.59</v>
      </c>
      <c r="E55" s="46">
        <v>16.5</v>
      </c>
      <c r="F55" s="11">
        <v>7.78</v>
      </c>
      <c r="G55" s="49">
        <f t="shared" si="1"/>
        <v>32.572317397935855</v>
      </c>
      <c r="H55" s="53" t="str">
        <f t="shared" si="2"/>
        <v>YES</v>
      </c>
      <c r="I55" s="42">
        <v>86</v>
      </c>
    </row>
    <row r="56" spans="1:9" ht="18.95" customHeight="1" thickTop="1" thickBot="1" x14ac:dyDescent="0.25">
      <c r="A56" s="65">
        <v>6</v>
      </c>
      <c r="B56" s="6">
        <v>0.71</v>
      </c>
      <c r="C56" s="44">
        <v>149</v>
      </c>
      <c r="D56" s="49">
        <f t="shared" si="0"/>
        <v>105.78999999999999</v>
      </c>
      <c r="E56" s="46">
        <v>16.3</v>
      </c>
      <c r="F56" s="11">
        <v>8.1300000000000008</v>
      </c>
      <c r="G56" s="49">
        <f t="shared" si="1"/>
        <v>36.722114070063583</v>
      </c>
      <c r="H56" s="53" t="str">
        <f t="shared" si="2"/>
        <v>YES</v>
      </c>
      <c r="I56" s="42">
        <v>94</v>
      </c>
    </row>
    <row r="57" spans="1:9" ht="18.95" customHeight="1" thickTop="1" thickBot="1" x14ac:dyDescent="0.25">
      <c r="A57" s="65">
        <v>7</v>
      </c>
      <c r="B57" s="6">
        <v>0.53</v>
      </c>
      <c r="C57" s="44">
        <v>149</v>
      </c>
      <c r="D57" s="49">
        <f t="shared" si="0"/>
        <v>78.97</v>
      </c>
      <c r="E57" s="46">
        <v>15.8</v>
      </c>
      <c r="F57" s="11">
        <v>7.83</v>
      </c>
      <c r="G57" s="49">
        <f t="shared" si="1"/>
        <v>33.293508949476653</v>
      </c>
      <c r="H57" s="53" t="str">
        <f t="shared" si="2"/>
        <v>YES</v>
      </c>
      <c r="I57" s="42"/>
    </row>
    <row r="58" spans="1:9" ht="18.95" customHeight="1" thickTop="1" thickBot="1" x14ac:dyDescent="0.25">
      <c r="A58" s="65">
        <v>8</v>
      </c>
      <c r="B58" s="6">
        <v>0.53</v>
      </c>
      <c r="C58" s="44">
        <v>149</v>
      </c>
      <c r="D58" s="49">
        <f t="shared" si="0"/>
        <v>78.97</v>
      </c>
      <c r="E58" s="46">
        <v>17.3</v>
      </c>
      <c r="F58" s="11">
        <v>7.92</v>
      </c>
      <c r="G58" s="49">
        <f t="shared" si="1"/>
        <v>31.146577490661286</v>
      </c>
      <c r="H58" s="53" t="str">
        <f t="shared" si="2"/>
        <v>YES</v>
      </c>
      <c r="I58" s="42"/>
    </row>
    <row r="59" spans="1:9" ht="18.95" customHeight="1" thickTop="1" thickBot="1" x14ac:dyDescent="0.25">
      <c r="A59" s="65">
        <v>9</v>
      </c>
      <c r="B59" s="6">
        <v>0.8</v>
      </c>
      <c r="C59" s="44">
        <v>149</v>
      </c>
      <c r="D59" s="49">
        <f t="shared" si="0"/>
        <v>119.2</v>
      </c>
      <c r="E59" s="46">
        <v>19.5</v>
      </c>
      <c r="F59" s="11">
        <v>7.9</v>
      </c>
      <c r="G59" s="49">
        <f t="shared" si="1"/>
        <v>27.525151967056342</v>
      </c>
      <c r="H59" s="53" t="str">
        <f t="shared" si="2"/>
        <v>YES</v>
      </c>
      <c r="I59" s="42"/>
    </row>
    <row r="60" spans="1:9" ht="18.95" customHeight="1" thickTop="1" thickBot="1" x14ac:dyDescent="0.25">
      <c r="A60" s="65">
        <v>10</v>
      </c>
      <c r="B60" s="6">
        <v>0.84</v>
      </c>
      <c r="C60" s="44">
        <v>149</v>
      </c>
      <c r="D60" s="49">
        <f t="shared" si="0"/>
        <v>125.16</v>
      </c>
      <c r="E60" s="46">
        <v>17.399999999999999</v>
      </c>
      <c r="F60" s="11">
        <v>8.02</v>
      </c>
      <c r="G60" s="49">
        <f t="shared" si="1"/>
        <v>33.259416268708605</v>
      </c>
      <c r="H60" s="53" t="str">
        <f t="shared" si="2"/>
        <v>YES</v>
      </c>
      <c r="I60" s="42"/>
    </row>
    <row r="61" spans="1:9" ht="18.95" customHeight="1" thickTop="1" thickBot="1" x14ac:dyDescent="0.25">
      <c r="A61" s="65">
        <v>11</v>
      </c>
      <c r="B61" s="6">
        <v>1.06</v>
      </c>
      <c r="C61" s="44">
        <v>149</v>
      </c>
      <c r="D61" s="49">
        <f t="shared" si="0"/>
        <v>157.94</v>
      </c>
      <c r="E61" s="46">
        <v>18.7</v>
      </c>
      <c r="F61" s="11">
        <v>8</v>
      </c>
      <c r="G61" s="49">
        <f t="shared" si="1"/>
        <v>31.041592678340443</v>
      </c>
      <c r="H61" s="53" t="str">
        <f t="shared" si="2"/>
        <v>YES</v>
      </c>
      <c r="I61" s="42">
        <v>120</v>
      </c>
    </row>
    <row r="62" spans="1:9" ht="18.95" customHeight="1" thickTop="1" thickBot="1" x14ac:dyDescent="0.25">
      <c r="A62" s="65">
        <v>12</v>
      </c>
      <c r="B62" s="6">
        <v>0.85</v>
      </c>
      <c r="C62" s="44">
        <v>149</v>
      </c>
      <c r="D62" s="49">
        <f t="shared" si="0"/>
        <v>126.64999999999999</v>
      </c>
      <c r="E62" s="46">
        <v>17.5</v>
      </c>
      <c r="F62" s="11">
        <v>7.95</v>
      </c>
      <c r="G62" s="49">
        <f t="shared" si="1"/>
        <v>32.230510947989757</v>
      </c>
      <c r="H62" s="53" t="str">
        <f t="shared" si="2"/>
        <v>YES</v>
      </c>
      <c r="I62" s="42">
        <v>122</v>
      </c>
    </row>
    <row r="63" spans="1:9" ht="18.95" customHeight="1" thickTop="1" thickBot="1" x14ac:dyDescent="0.25">
      <c r="A63" s="65">
        <v>13</v>
      </c>
      <c r="B63" s="6">
        <v>1.1499999999999999</v>
      </c>
      <c r="C63" s="44">
        <v>149</v>
      </c>
      <c r="D63" s="49">
        <f t="shared" si="0"/>
        <v>171.35</v>
      </c>
      <c r="E63" s="46">
        <v>17.5</v>
      </c>
      <c r="F63" s="11">
        <v>7.95</v>
      </c>
      <c r="G63" s="49">
        <f t="shared" si="1"/>
        <v>33.349494802444937</v>
      </c>
      <c r="H63" s="53" t="str">
        <f t="shared" si="2"/>
        <v>YES</v>
      </c>
      <c r="I63" s="42">
        <v>111</v>
      </c>
    </row>
    <row r="64" spans="1:9" ht="18.95" customHeight="1" thickTop="1" thickBot="1" x14ac:dyDescent="0.25">
      <c r="A64" s="65">
        <v>14</v>
      </c>
      <c r="B64" s="6">
        <v>1.02</v>
      </c>
      <c r="C64" s="44">
        <v>149</v>
      </c>
      <c r="D64" s="49">
        <f t="shared" si="0"/>
        <v>151.97999999999999</v>
      </c>
      <c r="E64" s="46">
        <v>17.5</v>
      </c>
      <c r="F64" s="11">
        <v>8.0299999999999994</v>
      </c>
      <c r="G64" s="49">
        <f t="shared" si="1"/>
        <v>33.846773582250101</v>
      </c>
      <c r="H64" s="53" t="str">
        <f t="shared" si="2"/>
        <v>YES</v>
      </c>
      <c r="I64" s="42">
        <v>101</v>
      </c>
    </row>
    <row r="65" spans="1:9" ht="18.95" customHeight="1" thickTop="1" thickBot="1" x14ac:dyDescent="0.25">
      <c r="A65" s="65">
        <v>15</v>
      </c>
      <c r="B65" s="6">
        <v>0.88</v>
      </c>
      <c r="C65" s="44">
        <v>149</v>
      </c>
      <c r="D65" s="49">
        <f t="shared" si="0"/>
        <v>131.12</v>
      </c>
      <c r="E65" s="46">
        <v>17.399999999999999</v>
      </c>
      <c r="F65" s="11">
        <v>7.98</v>
      </c>
      <c r="G65" s="49">
        <f t="shared" si="1"/>
        <v>32.920358012781946</v>
      </c>
      <c r="H65" s="53" t="str">
        <f t="shared" si="2"/>
        <v>YES</v>
      </c>
      <c r="I65" s="42"/>
    </row>
    <row r="66" spans="1:9" ht="18.95" customHeight="1" thickTop="1" thickBot="1" x14ac:dyDescent="0.25">
      <c r="A66" s="65">
        <v>16</v>
      </c>
      <c r="B66" s="6">
        <v>0.8</v>
      </c>
      <c r="C66" s="44">
        <v>149</v>
      </c>
      <c r="D66" s="49">
        <f t="shared" si="0"/>
        <v>119.2</v>
      </c>
      <c r="E66" s="46">
        <v>18</v>
      </c>
      <c r="F66" s="11">
        <v>8.1999999999999993</v>
      </c>
      <c r="G66" s="49">
        <f t="shared" si="1"/>
        <v>34.001367624773415</v>
      </c>
      <c r="H66" s="53" t="str">
        <f t="shared" si="2"/>
        <v>YES</v>
      </c>
      <c r="I66" s="42"/>
    </row>
    <row r="67" spans="1:9" ht="18.95" customHeight="1" thickTop="1" thickBot="1" x14ac:dyDescent="0.25">
      <c r="A67" s="65">
        <v>17</v>
      </c>
      <c r="B67" s="6">
        <v>0.52</v>
      </c>
      <c r="C67" s="44">
        <v>149</v>
      </c>
      <c r="D67" s="49">
        <f t="shared" si="0"/>
        <v>77.48</v>
      </c>
      <c r="E67" s="46">
        <v>17.8</v>
      </c>
      <c r="F67" s="11">
        <v>7.99</v>
      </c>
      <c r="G67" s="49">
        <f t="shared" si="1"/>
        <v>30.881116263258583</v>
      </c>
      <c r="H67" s="53" t="str">
        <f t="shared" si="2"/>
        <v>YES</v>
      </c>
      <c r="I67" s="42"/>
    </row>
    <row r="68" spans="1:9" ht="18.95" customHeight="1" thickTop="1" thickBot="1" x14ac:dyDescent="0.25">
      <c r="A68" s="65">
        <v>18</v>
      </c>
      <c r="B68" s="6">
        <v>0.42</v>
      </c>
      <c r="C68" s="44">
        <v>149</v>
      </c>
      <c r="D68" s="49">
        <f t="shared" si="0"/>
        <v>62.58</v>
      </c>
      <c r="E68" s="46">
        <v>17.600000000000001</v>
      </c>
      <c r="F68" s="11">
        <v>7.88</v>
      </c>
      <c r="G68" s="49">
        <f t="shared" si="1"/>
        <v>29.705014258957657</v>
      </c>
      <c r="H68" s="53" t="str">
        <f t="shared" si="2"/>
        <v>YES</v>
      </c>
      <c r="I68" s="42"/>
    </row>
    <row r="69" spans="1:9" ht="18.95" customHeight="1" thickTop="1" thickBot="1" x14ac:dyDescent="0.25">
      <c r="A69" s="65">
        <v>19</v>
      </c>
      <c r="B69" s="6">
        <v>0.82</v>
      </c>
      <c r="C69" s="44">
        <v>149</v>
      </c>
      <c r="D69" s="49">
        <f t="shared" si="0"/>
        <v>122.17999999999999</v>
      </c>
      <c r="E69" s="46">
        <v>17.7</v>
      </c>
      <c r="F69" s="11">
        <v>7.91</v>
      </c>
      <c r="G69" s="49">
        <f t="shared" si="1"/>
        <v>31.229147980897746</v>
      </c>
      <c r="H69" s="53" t="str">
        <f t="shared" si="2"/>
        <v>YES</v>
      </c>
      <c r="I69" s="42">
        <v>86</v>
      </c>
    </row>
    <row r="70" spans="1:9" ht="18.95" customHeight="1" thickTop="1" thickBot="1" x14ac:dyDescent="0.25">
      <c r="A70" s="65">
        <v>20</v>
      </c>
      <c r="B70" s="6">
        <v>0.73</v>
      </c>
      <c r="C70" s="44">
        <v>149</v>
      </c>
      <c r="D70" s="49">
        <f t="shared" si="0"/>
        <v>108.77</v>
      </c>
      <c r="E70" s="46">
        <v>16.8</v>
      </c>
      <c r="F70" s="11">
        <v>8.0399999999999991</v>
      </c>
      <c r="G70" s="49">
        <f t="shared" si="1"/>
        <v>34.438261325717441</v>
      </c>
      <c r="H70" s="53" t="str">
        <f t="shared" si="2"/>
        <v>YES</v>
      </c>
      <c r="I70" s="42">
        <v>104</v>
      </c>
    </row>
    <row r="71" spans="1:9" ht="18.95" customHeight="1" thickTop="1" thickBot="1" x14ac:dyDescent="0.25">
      <c r="A71" s="65">
        <v>21</v>
      </c>
      <c r="B71" s="6">
        <v>0.61</v>
      </c>
      <c r="C71" s="44">
        <v>149</v>
      </c>
      <c r="D71" s="49">
        <f t="shared" si="0"/>
        <v>90.89</v>
      </c>
      <c r="E71" s="46">
        <v>15.4</v>
      </c>
      <c r="F71" s="11">
        <v>8</v>
      </c>
      <c r="G71" s="49">
        <f t="shared" si="1"/>
        <v>36.739761234305256</v>
      </c>
      <c r="H71" s="53" t="str">
        <f t="shared" si="2"/>
        <v>YES</v>
      </c>
      <c r="I71" s="42">
        <v>104</v>
      </c>
    </row>
    <row r="72" spans="1:9" ht="18.95" customHeight="1" thickTop="1" thickBot="1" x14ac:dyDescent="0.25">
      <c r="A72" s="65">
        <v>22</v>
      </c>
      <c r="B72" s="6">
        <v>0.61</v>
      </c>
      <c r="C72" s="44">
        <v>149</v>
      </c>
      <c r="D72" s="49">
        <f t="shared" si="0"/>
        <v>90.89</v>
      </c>
      <c r="E72" s="46">
        <v>15.7</v>
      </c>
      <c r="F72" s="11">
        <v>8.01</v>
      </c>
      <c r="G72" s="49">
        <f t="shared" si="1"/>
        <v>36.147712957402454</v>
      </c>
      <c r="H72" s="53" t="str">
        <f t="shared" si="2"/>
        <v>YES</v>
      </c>
      <c r="I72" s="42"/>
    </row>
    <row r="73" spans="1:9" ht="18.95" customHeight="1" thickTop="1" thickBot="1" x14ac:dyDescent="0.25">
      <c r="A73" s="65">
        <v>23</v>
      </c>
      <c r="B73" s="6">
        <v>0.83</v>
      </c>
      <c r="C73" s="44">
        <v>149</v>
      </c>
      <c r="D73" s="49">
        <f t="shared" si="0"/>
        <v>123.66999999999999</v>
      </c>
      <c r="E73" s="46">
        <v>16.600000000000001</v>
      </c>
      <c r="F73" s="11">
        <v>7.44</v>
      </c>
      <c r="G73" s="49">
        <f t="shared" si="1"/>
        <v>28.2650011616937</v>
      </c>
      <c r="H73" s="53" t="str">
        <f t="shared" si="2"/>
        <v>YES</v>
      </c>
      <c r="I73" s="42"/>
    </row>
    <row r="74" spans="1:9" ht="18.95" customHeight="1" thickTop="1" thickBot="1" x14ac:dyDescent="0.25">
      <c r="A74" s="65">
        <v>24</v>
      </c>
      <c r="B74" s="6">
        <v>0.69</v>
      </c>
      <c r="C74" s="44">
        <v>149</v>
      </c>
      <c r="D74" s="49">
        <f t="shared" si="0"/>
        <v>102.80999999999999</v>
      </c>
      <c r="E74" s="46">
        <v>16.899999999999999</v>
      </c>
      <c r="F74" s="11">
        <v>8.08</v>
      </c>
      <c r="G74" s="49">
        <f t="shared" si="1"/>
        <v>34.561868199704961</v>
      </c>
      <c r="H74" s="53" t="str">
        <f t="shared" si="2"/>
        <v>YES</v>
      </c>
      <c r="I74" s="42"/>
    </row>
    <row r="75" spans="1:9" ht="18.95" customHeight="1" thickTop="1" thickBot="1" x14ac:dyDescent="0.25">
      <c r="A75" s="65">
        <v>25</v>
      </c>
      <c r="B75" s="6">
        <v>0.7</v>
      </c>
      <c r="C75" s="44">
        <v>149</v>
      </c>
      <c r="D75" s="49">
        <f t="shared" si="0"/>
        <v>104.3</v>
      </c>
      <c r="E75" s="46">
        <v>15.8</v>
      </c>
      <c r="F75" s="11">
        <v>8.01</v>
      </c>
      <c r="G75" s="49">
        <f t="shared" si="1"/>
        <v>36.276942461228977</v>
      </c>
      <c r="H75" s="53" t="str">
        <f t="shared" si="2"/>
        <v>YES</v>
      </c>
      <c r="I75" s="42"/>
    </row>
    <row r="76" spans="1:9" ht="18.95" customHeight="1" thickTop="1" thickBot="1" x14ac:dyDescent="0.25">
      <c r="A76" s="65">
        <v>26</v>
      </c>
      <c r="B76" s="6">
        <v>0.88</v>
      </c>
      <c r="C76" s="44">
        <v>149</v>
      </c>
      <c r="D76" s="49">
        <f t="shared" si="0"/>
        <v>131.12</v>
      </c>
      <c r="E76" s="46">
        <v>17.3</v>
      </c>
      <c r="F76" s="11">
        <v>8.1</v>
      </c>
      <c r="G76" s="49">
        <f t="shared" si="1"/>
        <v>34.643686048989849</v>
      </c>
      <c r="H76" s="53" t="str">
        <f t="shared" si="2"/>
        <v>YES</v>
      </c>
      <c r="I76" s="42"/>
    </row>
    <row r="77" spans="1:9" ht="18.95" customHeight="1" thickTop="1" thickBot="1" x14ac:dyDescent="0.25">
      <c r="A77" s="65">
        <v>27</v>
      </c>
      <c r="B77" s="6">
        <v>0.68</v>
      </c>
      <c r="C77" s="44">
        <v>149</v>
      </c>
      <c r="D77" s="49">
        <f t="shared" si="0"/>
        <v>101.32000000000001</v>
      </c>
      <c r="E77" s="46">
        <v>16.899999999999999</v>
      </c>
      <c r="F77" s="11">
        <v>7.93</v>
      </c>
      <c r="G77" s="49">
        <f t="shared" si="1"/>
        <v>32.659910064826136</v>
      </c>
      <c r="H77" s="53" t="str">
        <f t="shared" si="2"/>
        <v>YES</v>
      </c>
      <c r="I77" s="42"/>
    </row>
    <row r="78" spans="1:9" ht="18.95" customHeight="1" thickTop="1" thickBot="1" x14ac:dyDescent="0.25">
      <c r="A78" s="65">
        <v>28</v>
      </c>
      <c r="B78" s="6">
        <v>0.7</v>
      </c>
      <c r="C78" s="44">
        <v>149</v>
      </c>
      <c r="D78" s="49">
        <f t="shared" si="0"/>
        <v>104.3</v>
      </c>
      <c r="E78" s="46">
        <v>16.7</v>
      </c>
      <c r="F78" s="11">
        <v>8.1300000000000008</v>
      </c>
      <c r="G78" s="49">
        <f t="shared" si="1"/>
        <v>35.718120429955462</v>
      </c>
      <c r="H78" s="53" t="str">
        <f t="shared" si="2"/>
        <v>YES</v>
      </c>
      <c r="I78" s="42"/>
    </row>
    <row r="79" spans="1:9" ht="18.95" customHeight="1" thickTop="1" thickBot="1" x14ac:dyDescent="0.25">
      <c r="A79" s="65">
        <v>29</v>
      </c>
      <c r="B79" s="6">
        <v>1.44</v>
      </c>
      <c r="C79" s="44">
        <v>149</v>
      </c>
      <c r="D79" s="49">
        <f t="shared" si="0"/>
        <v>214.56</v>
      </c>
      <c r="E79" s="46">
        <v>16.399999999999999</v>
      </c>
      <c r="F79" s="11">
        <v>8.1300000000000008</v>
      </c>
      <c r="G79" s="49">
        <f t="shared" si="1"/>
        <v>39.626742762024882</v>
      </c>
      <c r="H79" s="53" t="str">
        <f t="shared" si="2"/>
        <v>YES</v>
      </c>
      <c r="I79" s="42"/>
    </row>
    <row r="80" spans="1:9" ht="18.95" customHeight="1" thickTop="1" thickBot="1" x14ac:dyDescent="0.25">
      <c r="A80" s="65">
        <v>30</v>
      </c>
      <c r="B80" s="6">
        <v>1.37</v>
      </c>
      <c r="C80" s="44">
        <v>149</v>
      </c>
      <c r="D80" s="49">
        <f t="shared" si="0"/>
        <v>204.13000000000002</v>
      </c>
      <c r="E80" s="46">
        <v>16.3</v>
      </c>
      <c r="F80" s="11">
        <v>8.1300000000000008</v>
      </c>
      <c r="G80" s="49">
        <f t="shared" si="1"/>
        <v>39.575412799472474</v>
      </c>
      <c r="H80" s="53" t="str">
        <f t="shared" si="2"/>
        <v>YES</v>
      </c>
      <c r="I80" s="42">
        <v>101</v>
      </c>
    </row>
    <row r="81" spans="1:9" ht="18.95" customHeight="1" thickTop="1" thickBot="1" x14ac:dyDescent="0.25">
      <c r="A81" s="66">
        <v>31</v>
      </c>
      <c r="B81" s="8">
        <v>0.97</v>
      </c>
      <c r="C81" s="44">
        <v>149</v>
      </c>
      <c r="D81" s="50">
        <f t="shared" si="0"/>
        <v>144.53</v>
      </c>
      <c r="E81" s="47">
        <v>16</v>
      </c>
      <c r="F81" s="15">
        <v>8.16</v>
      </c>
      <c r="G81" s="50">
        <f t="shared" si="1"/>
        <v>39.011081889643194</v>
      </c>
      <c r="H81" s="54" t="str">
        <f t="shared" si="2"/>
        <v>YES</v>
      </c>
      <c r="I81" s="43">
        <v>104</v>
      </c>
    </row>
    <row r="82" spans="1:9" ht="17.25" thickTop="1" x14ac:dyDescent="0.2">
      <c r="A82" s="22" t="s">
        <v>45</v>
      </c>
      <c r="B82" s="23"/>
      <c r="C82" s="23"/>
      <c r="D82" s="84"/>
      <c r="E82" s="24"/>
      <c r="F82" s="25"/>
      <c r="G82" s="24"/>
      <c r="H82" s="119" t="s">
        <v>47</v>
      </c>
      <c r="I82" s="120"/>
    </row>
    <row r="83" spans="1:9" ht="29.25" customHeight="1" x14ac:dyDescent="0.2">
      <c r="A83" s="124" t="s">
        <v>46</v>
      </c>
      <c r="B83" s="124"/>
      <c r="C83" s="124"/>
      <c r="D83" s="124"/>
      <c r="E83" s="124"/>
      <c r="F83" s="124"/>
      <c r="G83" s="124"/>
      <c r="H83" s="124"/>
      <c r="I83" s="124"/>
    </row>
    <row r="84" spans="1:9" ht="15" x14ac:dyDescent="0.25">
      <c r="A84" s="121" t="s">
        <v>11</v>
      </c>
      <c r="B84" s="121"/>
      <c r="C84" s="121"/>
      <c r="D84" s="121"/>
      <c r="E84" s="121"/>
      <c r="F84" s="121"/>
      <c r="G84" s="121"/>
      <c r="H84" s="121"/>
      <c r="I84" s="26"/>
    </row>
  </sheetData>
  <sheetProtection password="CCC7" sheet="1"/>
  <mergeCells count="56">
    <mergeCell ref="H22:I22"/>
    <mergeCell ref="H23:I23"/>
    <mergeCell ref="H24:I24"/>
    <mergeCell ref="H82:I82"/>
    <mergeCell ref="A84:H84"/>
    <mergeCell ref="A43:I43"/>
    <mergeCell ref="H28:I28"/>
    <mergeCell ref="H29:I29"/>
    <mergeCell ref="H30:I30"/>
    <mergeCell ref="H31:I31"/>
    <mergeCell ref="F41:H41"/>
    <mergeCell ref="A83:I83"/>
    <mergeCell ref="F40:H40"/>
    <mergeCell ref="F36:I36"/>
    <mergeCell ref="A36:E36"/>
    <mergeCell ref="A39:E41"/>
    <mergeCell ref="H13:I13"/>
    <mergeCell ref="H35:I35"/>
    <mergeCell ref="H25:I25"/>
    <mergeCell ref="H26:I26"/>
    <mergeCell ref="H27:I27"/>
    <mergeCell ref="H14:I14"/>
    <mergeCell ref="H15:I15"/>
    <mergeCell ref="H16:I16"/>
    <mergeCell ref="H17:I17"/>
    <mergeCell ref="H18:I18"/>
    <mergeCell ref="H19:I19"/>
    <mergeCell ref="H32:I32"/>
    <mergeCell ref="H33:I33"/>
    <mergeCell ref="H34:I34"/>
    <mergeCell ref="H20:I20"/>
    <mergeCell ref="H21:I21"/>
    <mergeCell ref="H12:I12"/>
    <mergeCell ref="B3:D3"/>
    <mergeCell ref="F3:G3"/>
    <mergeCell ref="H7:I7"/>
    <mergeCell ref="A1:G1"/>
    <mergeCell ref="H4:I4"/>
    <mergeCell ref="H5:I5"/>
    <mergeCell ref="H6:I6"/>
    <mergeCell ref="A2:G2"/>
    <mergeCell ref="H8:I8"/>
    <mergeCell ref="H9:I9"/>
    <mergeCell ref="H10:I10"/>
    <mergeCell ref="H11:I11"/>
    <mergeCell ref="A46:G46"/>
    <mergeCell ref="B47:C47"/>
    <mergeCell ref="A44:I44"/>
    <mergeCell ref="A37:D37"/>
    <mergeCell ref="A38:D38"/>
    <mergeCell ref="A42:I42"/>
    <mergeCell ref="H37:I37"/>
    <mergeCell ref="F37:G37"/>
    <mergeCell ref="H38:I38"/>
    <mergeCell ref="F38:G38"/>
    <mergeCell ref="F39:I39"/>
  </mergeCells>
  <phoneticPr fontId="0" type="noConversion"/>
  <printOptions horizontalCentered="1"/>
  <pageMargins left="0.28000000000000003" right="0.28000000000000003" top="0.5" bottom="0.5" header="0.5" footer="0.5"/>
  <pageSetup scale="79" fitToHeight="0" orientation="portrait" r:id="rId1"/>
  <headerFooter alignWithMargins="0"/>
  <rowBreaks count="1" manualBreakCount="1">
    <brk id="4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https://www-auth.oregon.gov/oha/PH/HEALTHYENVIRONMENTS/DRINKINGWATER/MONITORING/Documents/turb-alt-unfiltered.xls</Url>
      <Description>CT Calculator2008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BC0594-87CC-41FA-9BE9-A2776C2E014C}">
  <ds:schemaRefs>
    <ds:schemaRef ds:uri="http://schemas.microsoft.com/office/2006/metadata/properties"/>
    <ds:schemaRef ds:uri="http://www.w3.org/2000/xmlns/"/>
    <ds:schemaRef ds:uri="59da1016-2a1b-4f8a-9768-d7a4932f6f16"/>
    <ds:schemaRef ds:uri="d2e0bc49-2a0d-4436-9478-07eea2b62d99"/>
    <ds:schemaRef ds:uri="http://www.w3.org/2001/XMLSchema-instance"/>
    <ds:schemaRef ds:uri="http://schemas.microsoft.com/sharepoint/v3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BF7FD08-04CD-4CC0-A05A-B3D0447B03A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59da1016-2a1b-4f8a-9768-d7a4932f6f16"/>
    <ds:schemaRef ds:uri="d2e0bc49-2a0d-4436-9478-07eea2b62d9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1E2894-F2E7-452B-8D1D-5C249954DD1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5B145A7-5670-44FA-9C6B-7E1E80B581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CT Calculator2008</dc:title>
  <dc:creator>Operator</dc:creator>
  <cp:lastModifiedBy>Eric Bufkin</cp:lastModifiedBy>
  <cp:lastPrinted>2025-08-01T22:49:46Z</cp:lastPrinted>
  <dcterms:created xsi:type="dcterms:W3CDTF">2008-11-12T20:47:25Z</dcterms:created>
  <dcterms:modified xsi:type="dcterms:W3CDTF">2025-09-08T23:47:02Z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