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\Public Works Department\Water\Monthly State Reports\Year 2022\08-2022\"/>
    </mc:Choice>
  </mc:AlternateContent>
  <xr:revisionPtr revIDLastSave="0" documentId="13_ncr:1_{FFF4D00F-1F62-42BE-A0E2-E3F5FFA25105}" xr6:coauthVersionLast="47" xr6:coauthVersionMax="47" xr10:uidLastSave="{00000000-0000-0000-0000-000000000000}"/>
  <workbookProtection workbookPassword="CCC7" lockStructure="1"/>
  <bookViews>
    <workbookView xWindow="-28920" yWindow="-120" windowWidth="29040" windowHeight="164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25" l="1"/>
  <c r="G54" i="25"/>
  <c r="G55" i="25"/>
  <c r="H55" i="25" s="1"/>
  <c r="G56" i="25"/>
  <c r="H56" i="25" s="1"/>
  <c r="G57" i="25"/>
  <c r="G58" i="25"/>
  <c r="G59" i="25"/>
  <c r="H59" i="25" s="1"/>
  <c r="G60" i="25"/>
  <c r="H60" i="25" s="1"/>
  <c r="G61" i="25"/>
  <c r="G62" i="25"/>
  <c r="G63" i="25"/>
  <c r="H63" i="25" s="1"/>
  <c r="G64" i="25"/>
  <c r="H64" i="25" s="1"/>
  <c r="G65" i="25"/>
  <c r="G66" i="25"/>
  <c r="G67" i="25"/>
  <c r="H67" i="25" s="1"/>
  <c r="G68" i="25"/>
  <c r="H68" i="25" s="1"/>
  <c r="G69" i="25"/>
  <c r="G70" i="25"/>
  <c r="G71" i="25"/>
  <c r="H71" i="25" s="1"/>
  <c r="G72" i="25"/>
  <c r="H72" i="25" s="1"/>
  <c r="G73" i="25"/>
  <c r="G74" i="25"/>
  <c r="G75" i="25"/>
  <c r="H75" i="25" s="1"/>
  <c r="G76" i="25"/>
  <c r="H76" i="25" s="1"/>
  <c r="G77" i="25"/>
  <c r="G78" i="25"/>
  <c r="G79" i="25"/>
  <c r="H79" i="25" s="1"/>
  <c r="G80" i="25"/>
  <c r="H80" i="25" s="1"/>
  <c r="G81" i="25"/>
  <c r="G52" i="25"/>
  <c r="H53" i="25"/>
  <c r="H54" i="25"/>
  <c r="H57" i="25"/>
  <c r="H58" i="25"/>
  <c r="H61" i="25"/>
  <c r="H62" i="25"/>
  <c r="H65" i="25"/>
  <c r="H66" i="25"/>
  <c r="H69" i="25"/>
  <c r="H70" i="25"/>
  <c r="H73" i="25"/>
  <c r="H74" i="25"/>
  <c r="H77" i="25"/>
  <c r="H78" i="25"/>
  <c r="H81" i="25"/>
  <c r="H52" i="25"/>
  <c r="D61" i="25"/>
  <c r="D52" i="25"/>
  <c r="D53" i="25"/>
  <c r="D54" i="25"/>
  <c r="D55" i="25"/>
  <c r="D56" i="25"/>
  <c r="D57" i="25"/>
  <c r="D58" i="25"/>
  <c r="D59" i="25"/>
  <c r="D60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51" i="25"/>
  <c r="H25" i="25"/>
  <c r="H14" i="25"/>
  <c r="H22" i="25"/>
  <c r="H16" i="25"/>
  <c r="H20" i="25" l="1"/>
  <c r="H12" i="25"/>
  <c r="I46" i="25"/>
  <c r="B47" i="25"/>
  <c r="G47" i="25"/>
  <c r="H35" i="25"/>
  <c r="I41" i="25"/>
  <c r="H6" i="25"/>
  <c r="H7" i="25"/>
  <c r="H8" i="25"/>
  <c r="H9" i="25"/>
  <c r="H10" i="25"/>
  <c r="H11" i="25"/>
  <c r="H13" i="25"/>
  <c r="H15" i="25"/>
  <c r="H17" i="25"/>
  <c r="H18" i="25"/>
  <c r="H19" i="25"/>
  <c r="H21" i="25"/>
  <c r="H23" i="25"/>
  <c r="H24" i="25"/>
  <c r="H26" i="25"/>
  <c r="H27" i="25"/>
  <c r="H28" i="25"/>
  <c r="H29" i="25"/>
  <c r="H30" i="25"/>
  <c r="H31" i="25"/>
  <c r="H32" i="25"/>
  <c r="H33" i="25"/>
  <c r="H34" i="25"/>
  <c r="H5" i="25"/>
  <c r="G51" i="25"/>
  <c r="H51" i="25" s="1"/>
</calcChain>
</file>

<file path=xl/sharedStrings.xml><?xml version="1.0" encoding="utf-8"?>
<sst xmlns="http://schemas.openxmlformats.org/spreadsheetml/2006/main" count="66" uniqueCount="58">
  <si>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</si>
  <si>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</si>
  <si>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</si>
  <si>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</si>
  <si>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</si>
  <si>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</si>
  <si>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</si>
  <si>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</si>
  <si>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</si>
  <si>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</si>
  <si>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</si>
  <si>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</si>
  <si>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</si>
  <si>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</si>
  <si>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</si>
  <si>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</si>
  <si>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</si>
  <si>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</si>
  <si>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</si>
  <si>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</si>
  <si>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</si>
  <si>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</si>
  <si>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</si>
  <si>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</si>
  <si>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</si>
  <si>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</si>
  <si>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</si>
  <si>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</si>
  <si>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</si>
  <si>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</si>
  <si>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</si>
  <si>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</si>
  <si>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</si>
  <si>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</si>
  <si>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</si>
  <si>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</si>
  <si>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</si>
  <si>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</si>
  <si>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</si>
  <si>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</si>
  <si>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</si>
  <si>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</si>
  <si>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</si>
  <si>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</si>
  <si>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</si>
  <si>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</si>
  <si>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</si>
  <si>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</si>
  <si>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</si>
  <si>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Banks Water Department</t>
  </si>
  <si>
    <t>A</t>
  </si>
  <si>
    <t>ID#: 41</t>
  </si>
  <si>
    <t>00076</t>
  </si>
  <si>
    <t>Washington</t>
  </si>
  <si>
    <t>PHONE #: ( 503 ) - 729 -1028</t>
  </si>
  <si>
    <t>PRINTED NAME: Jeffrey Olson</t>
  </si>
  <si>
    <t>CERT #: 766039</t>
  </si>
  <si>
    <r>
      <t xml:space="preserve">SIGNATURE:     </t>
    </r>
    <r>
      <rPr>
        <b/>
        <sz val="16"/>
        <rFont val="French Script MT"/>
        <family val="4"/>
      </rPr>
      <t>Jeffrey Olson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</si>
</sst>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h:mm;@"/>
    <numFmt numFmtId="166" formatCode="[$-409]mmm\-yy;@"/>
  </numFmts>
  <fonts count="18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6"/>
      <name val="French Script MT"/>
      <family val="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166" fontId="5" fillId="0" borderId="19" xfId="0" applyNumberFormat="1" applyFont="1" applyBorder="1" applyAlignment="1" applyProtection="1">
      <alignment horizontal="center" vertical="center"/>
      <protection locked="0"/>
    </xf>
    <xf numFmtId="166" fontId="1" fillId="2" borderId="10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1" fontId="4" fillId="0" borderId="31" xfId="0" applyNumberFormat="1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54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35" xfId="0" applyFont="1" applyBorder="1" applyAlignment="1" applyProtection="1">
      <alignment horizontal="center" wrapText="1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39" xfId="0" applyFont="1" applyBorder="1" applyProtection="1">
      <protection locked="0"/>
    </xf>
    <xf numFmtId="0" fontId="5" fillId="0" borderId="40" xfId="0" applyFont="1" applyBorder="1" applyAlignment="1" applyProtection="1">
      <alignment vertical="top" wrapText="1"/>
      <protection locked="0"/>
    </xf>
    <xf numFmtId="0" fontId="6" fillId="0" borderId="41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wrapText="1"/>
      <protection locked="0"/>
    </xf>
    <xf numFmtId="0" fontId="5" fillId="0" borderId="50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left" vertical="top" wrapText="1"/>
      <protection locked="0"/>
    </xf>
    <xf numFmtId="43" fontId="4" fillId="0" borderId="31" xfId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154781</xdr:colOff>
      <xdr:row>36</xdr:row>
      <xdr:rowOff>130969</xdr:rowOff>
    </xdr:from>
    <xdr:to>
      <xdr:col>4</xdr:col>
      <xdr:colOff>511969</xdr:colOff>
      <xdr:row>36</xdr:row>
      <xdr:rowOff>357188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A05F8FD-9180-457A-A019-E7C564C13E92}"/>
            </a:ext>
          </a:extLst>
        </xdr:cNvPr>
        <xdr:cNvSpPr/>
      </xdr:nvSpPr>
      <xdr:spPr>
        <a:xfrm>
          <a:off x="4143375" y="10048875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164306</xdr:colOff>
      <xdr:row>36</xdr:row>
      <xdr:rowOff>438150</xdr:rowOff>
    </xdr:from>
    <xdr:to>
      <xdr:col>4</xdr:col>
      <xdr:colOff>521494</xdr:colOff>
      <xdr:row>38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A6873B8-768A-4CE3-A044-7D80B83E9386}"/>
            </a:ext>
          </a:extLst>
        </xdr:cNvPr>
        <xdr:cNvSpPr/>
      </xdr:nvSpPr>
      <xdr:spPr>
        <a:xfrm>
          <a:off x="4152900" y="10356056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173831</xdr:colOff>
      <xdr:row>38</xdr:row>
      <xdr:rowOff>19050</xdr:rowOff>
    </xdr:from>
    <xdr:to>
      <xdr:col>4</xdr:col>
      <xdr:colOff>531019</xdr:colOff>
      <xdr:row>38</xdr:row>
      <xdr:rowOff>245269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BEC2193-475C-4BCF-A4E2-3E33C93A6D33}"/>
            </a:ext>
          </a:extLst>
        </xdr:cNvPr>
        <xdr:cNvSpPr/>
      </xdr:nvSpPr>
      <xdr:spPr>
        <a:xfrm>
          <a:off x="4162425" y="10591800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635794</xdr:colOff>
      <xdr:row>37</xdr:row>
      <xdr:rowOff>123825</xdr:rowOff>
    </xdr:from>
    <xdr:to>
      <xdr:col>6</xdr:col>
      <xdr:colOff>16669</xdr:colOff>
      <xdr:row>38</xdr:row>
      <xdr:rowOff>159544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7EF8F33-0F76-4C63-BEBA-3833E4A795CC}"/>
            </a:ext>
          </a:extLst>
        </xdr:cNvPr>
        <xdr:cNvSpPr/>
      </xdr:nvSpPr>
      <xdr:spPr>
        <a:xfrm>
          <a:off x="5600700" y="10506075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942975</xdr:colOff>
      <xdr:row>37</xdr:row>
      <xdr:rowOff>121444</xdr:rowOff>
    </xdr:from>
    <xdr:to>
      <xdr:col>7</xdr:col>
      <xdr:colOff>1300163</xdr:colOff>
      <xdr:row>38</xdr:row>
      <xdr:rowOff>157163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BA2634F8-E1CD-42E5-A9E2-3CC92FAE90ED}"/>
            </a:ext>
          </a:extLst>
        </xdr:cNvPr>
        <xdr:cNvSpPr/>
      </xdr:nvSpPr>
      <xdr:spPr>
        <a:xfrm>
          <a:off x="7860506" y="10503694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view="pageBreakPreview" topLeftCell="A28" zoomScale="80" zoomScaleNormal="80" zoomScaleSheetLayoutView="80" workbookViewId="0">
      <selection activeCell="B52" sqref="B52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20.28515625" style="1" customWidth="1"/>
    <col min="10" max="16384" width="9.140625" style="1"/>
  </cols>
  <sheetData>
    <row r="1" spans="1:9" s="2" customFormat="1" ht="20.100000000000001" customHeight="1" x14ac:dyDescent="0.2">
      <c r="A1" s="79" t="s">
        <v>43</v>
      </c>
      <c r="B1" s="79"/>
      <c r="C1" s="79"/>
      <c r="D1" s="79"/>
      <c r="E1" s="79"/>
      <c r="F1" s="79"/>
      <c r="G1" s="79"/>
      <c r="H1" s="28" t="s">
        <v>5</v>
      </c>
      <c r="I1" s="24" t="s">
        <v>53</v>
      </c>
    </row>
    <row r="2" spans="1:9" s="2" customFormat="1" ht="20.25" customHeight="1" x14ac:dyDescent="0.2">
      <c r="A2" s="110" t="s">
        <v>18</v>
      </c>
      <c r="B2" s="110"/>
      <c r="C2" s="110"/>
      <c r="D2" s="110"/>
      <c r="E2" s="110"/>
      <c r="F2" s="110"/>
      <c r="G2" s="110"/>
      <c r="H2" s="29" t="s">
        <v>11</v>
      </c>
      <c r="I2" s="56">
        <v>44774</v>
      </c>
    </row>
    <row r="3" spans="1:9" s="5" customFormat="1" ht="20.100000000000001" customHeight="1" x14ac:dyDescent="0.25">
      <c r="A3" s="30" t="s">
        <v>15</v>
      </c>
      <c r="B3" s="105" t="s">
        <v>49</v>
      </c>
      <c r="C3" s="105"/>
      <c r="D3" s="105"/>
      <c r="E3" s="31" t="s">
        <v>51</v>
      </c>
      <c r="F3" s="106" t="s">
        <v>52</v>
      </c>
      <c r="G3" s="107"/>
      <c r="H3" s="20" t="s">
        <v>35</v>
      </c>
      <c r="I3" s="25" t="s">
        <v>50</v>
      </c>
    </row>
    <row r="4" spans="1:9" s="3" customFormat="1" ht="31.5" customHeight="1" thickBot="1" x14ac:dyDescent="0.25">
      <c r="A4" s="32" t="s">
        <v>13</v>
      </c>
      <c r="B4" s="33" t="s">
        <v>28</v>
      </c>
      <c r="C4" s="34" t="s">
        <v>29</v>
      </c>
      <c r="D4" s="35" t="s">
        <v>30</v>
      </c>
      <c r="E4" s="36" t="s">
        <v>31</v>
      </c>
      <c r="F4" s="37" t="s">
        <v>32</v>
      </c>
      <c r="G4" s="38" t="s">
        <v>33</v>
      </c>
      <c r="H4" s="108" t="s">
        <v>34</v>
      </c>
      <c r="I4" s="109"/>
    </row>
    <row r="5" spans="1:9" ht="22.15" customHeight="1" thickTop="1" thickBot="1" x14ac:dyDescent="0.25">
      <c r="A5" s="39">
        <v>1</v>
      </c>
      <c r="B5" s="54">
        <v>0.05</v>
      </c>
      <c r="C5" s="58">
        <v>0.05</v>
      </c>
      <c r="D5" s="58">
        <v>0.05</v>
      </c>
      <c r="E5" s="59">
        <v>0.05</v>
      </c>
      <c r="F5" s="6">
        <v>0.06</v>
      </c>
      <c r="G5" s="60">
        <v>0.05</v>
      </c>
      <c r="H5" s="72">
        <f>MAX(B5:G5)</f>
        <v>0.06</v>
      </c>
      <c r="I5" s="73"/>
    </row>
    <row r="6" spans="1:9" ht="22.15" customHeight="1" thickTop="1" thickBot="1" x14ac:dyDescent="0.25">
      <c r="A6" s="40">
        <v>2</v>
      </c>
      <c r="B6" s="61">
        <v>0.05</v>
      </c>
      <c r="C6" s="62">
        <v>0.05</v>
      </c>
      <c r="D6" s="62">
        <v>0.06</v>
      </c>
      <c r="E6" s="63">
        <v>0.05</v>
      </c>
      <c r="F6" s="64">
        <v>0.06</v>
      </c>
      <c r="G6" s="65">
        <v>0.06</v>
      </c>
      <c r="H6" s="72">
        <f t="shared" ref="H6:H34" si="0">MAX(B6:G6)</f>
        <v>0.06</v>
      </c>
      <c r="I6" s="73"/>
    </row>
    <row r="7" spans="1:9" ht="22.15" customHeight="1" thickTop="1" thickBot="1" x14ac:dyDescent="0.25">
      <c r="A7" s="40">
        <v>3</v>
      </c>
      <c r="B7" s="61">
        <v>0.06</v>
      </c>
      <c r="C7" s="62">
        <v>0.05</v>
      </c>
      <c r="D7" s="62">
        <v>0.06</v>
      </c>
      <c r="E7" s="63">
        <v>7.0000000000000007E-2</v>
      </c>
      <c r="F7" s="64">
        <v>0.08</v>
      </c>
      <c r="G7" s="65">
        <v>0.06</v>
      </c>
      <c r="H7" s="72">
        <f t="shared" si="0"/>
        <v>0.08</v>
      </c>
      <c r="I7" s="73"/>
    </row>
    <row r="8" spans="1:9" ht="22.15" customHeight="1" thickTop="1" thickBot="1" x14ac:dyDescent="0.25">
      <c r="A8" s="40">
        <v>4</v>
      </c>
      <c r="B8" s="61">
        <v>0.06</v>
      </c>
      <c r="C8" s="62">
        <v>0.05</v>
      </c>
      <c r="D8" s="62">
        <v>7.0000000000000007E-2</v>
      </c>
      <c r="E8" s="63">
        <v>0.06</v>
      </c>
      <c r="F8" s="64">
        <v>0.06</v>
      </c>
      <c r="G8" s="65">
        <v>0.06</v>
      </c>
      <c r="H8" s="72">
        <f t="shared" si="0"/>
        <v>7.0000000000000007E-2</v>
      </c>
      <c r="I8" s="73"/>
    </row>
    <row r="9" spans="1:9" ht="22.15" customHeight="1" thickTop="1" thickBot="1" x14ac:dyDescent="0.25">
      <c r="A9" s="40">
        <v>5</v>
      </c>
      <c r="B9" s="61">
        <v>0.06</v>
      </c>
      <c r="C9" s="62">
        <v>0.06</v>
      </c>
      <c r="D9" s="62">
        <v>0.06</v>
      </c>
      <c r="E9" s="63">
        <v>7.0000000000000007E-2</v>
      </c>
      <c r="F9" s="64">
        <v>0.06</v>
      </c>
      <c r="G9" s="65">
        <v>0.06</v>
      </c>
      <c r="H9" s="72">
        <f t="shared" si="0"/>
        <v>7.0000000000000007E-2</v>
      </c>
      <c r="I9" s="73"/>
    </row>
    <row r="10" spans="1:9" ht="22.15" customHeight="1" thickTop="1" thickBot="1" x14ac:dyDescent="0.25">
      <c r="A10" s="40">
        <v>6</v>
      </c>
      <c r="B10" s="61">
        <v>7.0000000000000007E-2</v>
      </c>
      <c r="C10" s="62">
        <v>0.05</v>
      </c>
      <c r="D10" s="62">
        <v>7.0000000000000007E-2</v>
      </c>
      <c r="E10" s="63">
        <v>0.06</v>
      </c>
      <c r="F10" s="64">
        <v>0.06</v>
      </c>
      <c r="G10" s="65">
        <v>0.06</v>
      </c>
      <c r="H10" s="72">
        <f t="shared" si="0"/>
        <v>7.0000000000000007E-2</v>
      </c>
      <c r="I10" s="73"/>
    </row>
    <row r="11" spans="1:9" ht="22.15" customHeight="1" thickTop="1" thickBot="1" x14ac:dyDescent="0.25">
      <c r="A11" s="40">
        <v>7</v>
      </c>
      <c r="B11" s="61">
        <v>0.05</v>
      </c>
      <c r="C11" s="62">
        <v>0.06</v>
      </c>
      <c r="D11" s="62">
        <v>0.05</v>
      </c>
      <c r="E11" s="63">
        <v>0.05</v>
      </c>
      <c r="F11" s="64">
        <v>0.06</v>
      </c>
      <c r="G11" s="65">
        <v>0.06</v>
      </c>
      <c r="H11" s="72">
        <f t="shared" si="0"/>
        <v>0.06</v>
      </c>
      <c r="I11" s="73"/>
    </row>
    <row r="12" spans="1:9" ht="22.15" customHeight="1" thickTop="1" thickBot="1" x14ac:dyDescent="0.25">
      <c r="A12" s="40">
        <v>8</v>
      </c>
      <c r="B12" s="61">
        <v>0.06</v>
      </c>
      <c r="C12" s="62">
        <v>0.06</v>
      </c>
      <c r="D12" s="62">
        <v>0.06</v>
      </c>
      <c r="E12" s="63">
        <v>0.06</v>
      </c>
      <c r="F12" s="64">
        <v>0.06</v>
      </c>
      <c r="G12" s="65">
        <v>0.06</v>
      </c>
      <c r="H12" s="72">
        <f t="shared" si="0"/>
        <v>0.06</v>
      </c>
      <c r="I12" s="73"/>
    </row>
    <row r="13" spans="1:9" ht="22.15" customHeight="1" thickTop="1" thickBot="1" x14ac:dyDescent="0.25">
      <c r="A13" s="40">
        <v>9</v>
      </c>
      <c r="B13" s="61">
        <v>0.06</v>
      </c>
      <c r="C13" s="62">
        <v>7.0000000000000007E-2</v>
      </c>
      <c r="D13" s="62">
        <v>0.06</v>
      </c>
      <c r="E13" s="63">
        <v>0.06</v>
      </c>
      <c r="F13" s="64">
        <v>0.06</v>
      </c>
      <c r="G13" s="65">
        <v>0.06</v>
      </c>
      <c r="H13" s="72">
        <f t="shared" si="0"/>
        <v>7.0000000000000007E-2</v>
      </c>
      <c r="I13" s="73"/>
    </row>
    <row r="14" spans="1:9" ht="22.15" customHeight="1" thickTop="1" thickBot="1" x14ac:dyDescent="0.25">
      <c r="A14" s="40">
        <v>10</v>
      </c>
      <c r="B14" s="61">
        <v>7.0000000000000007E-2</v>
      </c>
      <c r="C14" s="62">
        <v>0.06</v>
      </c>
      <c r="D14" s="62">
        <v>0.06</v>
      </c>
      <c r="E14" s="63">
        <v>7.0000000000000007E-2</v>
      </c>
      <c r="F14" s="64">
        <v>0.06</v>
      </c>
      <c r="G14" s="65">
        <v>0.06</v>
      </c>
      <c r="H14" s="72">
        <f>MAX(B14:G14)</f>
        <v>7.0000000000000007E-2</v>
      </c>
      <c r="I14" s="73"/>
    </row>
    <row r="15" spans="1:9" ht="22.15" customHeight="1" thickTop="1" thickBot="1" x14ac:dyDescent="0.25">
      <c r="A15" s="40">
        <v>11</v>
      </c>
      <c r="B15" s="61">
        <v>0.06</v>
      </c>
      <c r="C15" s="62">
        <v>0.06</v>
      </c>
      <c r="D15" s="62">
        <v>7.0000000000000007E-2</v>
      </c>
      <c r="E15" s="63">
        <v>0.06</v>
      </c>
      <c r="F15" s="64">
        <v>7.0000000000000007E-2</v>
      </c>
      <c r="G15" s="65">
        <v>0.06</v>
      </c>
      <c r="H15" s="72">
        <f t="shared" si="0"/>
        <v>7.0000000000000007E-2</v>
      </c>
      <c r="I15" s="73"/>
    </row>
    <row r="16" spans="1:9" ht="22.15" customHeight="1" thickTop="1" thickBot="1" x14ac:dyDescent="0.25">
      <c r="A16" s="40">
        <v>12</v>
      </c>
      <c r="B16" s="61">
        <v>0.06</v>
      </c>
      <c r="C16" s="62">
        <v>7.0000000000000007E-2</v>
      </c>
      <c r="D16" s="62">
        <v>0.06</v>
      </c>
      <c r="E16" s="63">
        <v>0.06</v>
      </c>
      <c r="F16" s="64">
        <v>7.0000000000000007E-2</v>
      </c>
      <c r="G16" s="65">
        <v>7.0000000000000007E-2</v>
      </c>
      <c r="H16" s="72">
        <f>MAX(B16:G16)</f>
        <v>7.0000000000000007E-2</v>
      </c>
      <c r="I16" s="73"/>
    </row>
    <row r="17" spans="1:9" ht="22.15" customHeight="1" thickTop="1" thickBot="1" x14ac:dyDescent="0.25">
      <c r="A17" s="40">
        <v>13</v>
      </c>
      <c r="B17" s="61">
        <v>0.08</v>
      </c>
      <c r="C17" s="62">
        <v>7.0000000000000007E-2</v>
      </c>
      <c r="D17" s="62">
        <v>7.0000000000000007E-2</v>
      </c>
      <c r="E17" s="63">
        <v>0.06</v>
      </c>
      <c r="F17" s="64">
        <v>7.0000000000000007E-2</v>
      </c>
      <c r="G17" s="65">
        <v>7.0000000000000007E-2</v>
      </c>
      <c r="H17" s="72">
        <f t="shared" si="0"/>
        <v>0.08</v>
      </c>
      <c r="I17" s="73"/>
    </row>
    <row r="18" spans="1:9" ht="22.15" customHeight="1" thickTop="1" thickBot="1" x14ac:dyDescent="0.25">
      <c r="A18" s="40">
        <v>14</v>
      </c>
      <c r="B18" s="61">
        <v>0.06</v>
      </c>
      <c r="C18" s="62">
        <v>0.06</v>
      </c>
      <c r="D18" s="62">
        <v>0.08</v>
      </c>
      <c r="E18" s="63">
        <v>0.06</v>
      </c>
      <c r="F18" s="64">
        <v>0.06</v>
      </c>
      <c r="G18" s="65">
        <v>7.0000000000000007E-2</v>
      </c>
      <c r="H18" s="72">
        <f t="shared" si="0"/>
        <v>0.08</v>
      </c>
      <c r="I18" s="73"/>
    </row>
    <row r="19" spans="1:9" ht="22.15" customHeight="1" thickTop="1" thickBot="1" x14ac:dyDescent="0.25">
      <c r="A19" s="40">
        <v>15</v>
      </c>
      <c r="B19" s="61">
        <v>0.06</v>
      </c>
      <c r="C19" s="62">
        <v>0.06</v>
      </c>
      <c r="D19" s="62">
        <v>7.0000000000000007E-2</v>
      </c>
      <c r="E19" s="63">
        <v>0.06</v>
      </c>
      <c r="F19" s="64">
        <v>7.0000000000000007E-2</v>
      </c>
      <c r="G19" s="65">
        <v>7.0000000000000007E-2</v>
      </c>
      <c r="H19" s="72">
        <f t="shared" si="0"/>
        <v>7.0000000000000007E-2</v>
      </c>
      <c r="I19" s="73"/>
    </row>
    <row r="20" spans="1:9" ht="22.15" customHeight="1" thickTop="1" thickBot="1" x14ac:dyDescent="0.25">
      <c r="A20" s="40">
        <v>16</v>
      </c>
      <c r="B20" s="61">
        <v>0.06</v>
      </c>
      <c r="C20" s="62">
        <v>7.0000000000000007E-2</v>
      </c>
      <c r="D20" s="62">
        <v>7.0000000000000007E-2</v>
      </c>
      <c r="E20" s="63">
        <v>0.06</v>
      </c>
      <c r="F20" s="64">
        <v>7.0000000000000007E-2</v>
      </c>
      <c r="G20" s="65">
        <v>0.06</v>
      </c>
      <c r="H20" s="72">
        <f>MAX(B20:G20)</f>
        <v>7.0000000000000007E-2</v>
      </c>
      <c r="I20" s="73"/>
    </row>
    <row r="21" spans="1:9" ht="22.15" customHeight="1" thickTop="1" thickBot="1" x14ac:dyDescent="0.25">
      <c r="A21" s="40">
        <v>17</v>
      </c>
      <c r="B21" s="61">
        <v>0.06</v>
      </c>
      <c r="C21" s="62">
        <v>0.06</v>
      </c>
      <c r="D21" s="62">
        <v>0.06</v>
      </c>
      <c r="E21" s="63">
        <v>7.0000000000000007E-2</v>
      </c>
      <c r="F21" s="64">
        <v>0.06</v>
      </c>
      <c r="G21" s="65">
        <v>7.0000000000000007E-2</v>
      </c>
      <c r="H21" s="72">
        <f t="shared" si="0"/>
        <v>7.0000000000000007E-2</v>
      </c>
      <c r="I21" s="73"/>
    </row>
    <row r="22" spans="1:9" ht="22.15" customHeight="1" thickTop="1" thickBot="1" x14ac:dyDescent="0.25">
      <c r="A22" s="40">
        <v>18</v>
      </c>
      <c r="B22" s="61">
        <v>0.06</v>
      </c>
      <c r="C22" s="62">
        <v>7.0000000000000007E-2</v>
      </c>
      <c r="D22" s="62">
        <v>7.0000000000000007E-2</v>
      </c>
      <c r="E22" s="63">
        <v>7.0000000000000007E-2</v>
      </c>
      <c r="F22" s="64">
        <v>7.0000000000000007E-2</v>
      </c>
      <c r="G22" s="65">
        <v>0.1</v>
      </c>
      <c r="H22" s="72">
        <f>MAX(B22:G22)</f>
        <v>0.1</v>
      </c>
      <c r="I22" s="73"/>
    </row>
    <row r="23" spans="1:9" ht="22.15" customHeight="1" thickTop="1" thickBot="1" x14ac:dyDescent="0.25">
      <c r="A23" s="40">
        <v>19</v>
      </c>
      <c r="B23" s="61">
        <v>0.09</v>
      </c>
      <c r="C23" s="62">
        <v>0.06</v>
      </c>
      <c r="D23" s="62">
        <v>7.0000000000000007E-2</v>
      </c>
      <c r="E23" s="63">
        <v>0.06</v>
      </c>
      <c r="F23" s="64">
        <v>7.0000000000000007E-2</v>
      </c>
      <c r="G23" s="65">
        <v>0.06</v>
      </c>
      <c r="H23" s="72">
        <f t="shared" si="0"/>
        <v>0.09</v>
      </c>
      <c r="I23" s="73"/>
    </row>
    <row r="24" spans="1:9" ht="22.15" customHeight="1" thickTop="1" thickBot="1" x14ac:dyDescent="0.25">
      <c r="A24" s="40">
        <v>20</v>
      </c>
      <c r="B24" s="61">
        <v>7.0000000000000007E-2</v>
      </c>
      <c r="C24" s="62">
        <v>0.06</v>
      </c>
      <c r="D24" s="62">
        <v>0.08</v>
      </c>
      <c r="E24" s="63">
        <v>0.08</v>
      </c>
      <c r="F24" s="64">
        <v>7.0000000000000007E-2</v>
      </c>
      <c r="G24" s="65">
        <v>7.0000000000000007E-2</v>
      </c>
      <c r="H24" s="72">
        <f t="shared" si="0"/>
        <v>0.08</v>
      </c>
      <c r="I24" s="73"/>
    </row>
    <row r="25" spans="1:9" ht="22.15" customHeight="1" thickTop="1" thickBot="1" x14ac:dyDescent="0.25">
      <c r="A25" s="40">
        <v>21</v>
      </c>
      <c r="B25" s="61">
        <v>7.0000000000000007E-2</v>
      </c>
      <c r="C25" s="62">
        <v>0.08</v>
      </c>
      <c r="D25" s="62">
        <v>0.09</v>
      </c>
      <c r="E25" s="63">
        <v>0.09</v>
      </c>
      <c r="F25" s="64">
        <v>0.09</v>
      </c>
      <c r="G25" s="65">
        <v>0.1</v>
      </c>
      <c r="H25" s="72">
        <f>MAX(B25:G25)</f>
        <v>0.1</v>
      </c>
      <c r="I25" s="73"/>
    </row>
    <row r="26" spans="1:9" ht="22.15" customHeight="1" thickTop="1" thickBot="1" x14ac:dyDescent="0.25">
      <c r="A26" s="40">
        <v>22</v>
      </c>
      <c r="B26" s="61">
        <v>0.1</v>
      </c>
      <c r="C26" s="62">
        <v>0.1</v>
      </c>
      <c r="D26" s="62">
        <v>0.1</v>
      </c>
      <c r="E26" s="63">
        <v>0.12</v>
      </c>
      <c r="F26" s="64">
        <v>0.11</v>
      </c>
      <c r="G26" s="65">
        <v>0.1</v>
      </c>
      <c r="H26" s="72">
        <f t="shared" si="0"/>
        <v>0.12</v>
      </c>
      <c r="I26" s="73"/>
    </row>
    <row r="27" spans="1:9" ht="22.15" customHeight="1" thickTop="1" thickBot="1" x14ac:dyDescent="0.25">
      <c r="A27" s="40">
        <v>23</v>
      </c>
      <c r="B27" s="61">
        <v>0.12</v>
      </c>
      <c r="C27" s="62">
        <v>0.12</v>
      </c>
      <c r="D27" s="62">
        <v>0.12</v>
      </c>
      <c r="E27" s="63">
        <v>0.13</v>
      </c>
      <c r="F27" s="64">
        <v>0.13</v>
      </c>
      <c r="G27" s="65">
        <v>0.12</v>
      </c>
      <c r="H27" s="72">
        <f t="shared" si="0"/>
        <v>0.13</v>
      </c>
      <c r="I27" s="73"/>
    </row>
    <row r="28" spans="1:9" ht="22.15" customHeight="1" thickTop="1" thickBot="1" x14ac:dyDescent="0.25">
      <c r="A28" s="40">
        <v>24</v>
      </c>
      <c r="B28" s="61">
        <v>0.13</v>
      </c>
      <c r="C28" s="62">
        <v>0.11</v>
      </c>
      <c r="D28" s="62">
        <v>0.12</v>
      </c>
      <c r="E28" s="63">
        <v>0.11</v>
      </c>
      <c r="F28" s="64">
        <v>0.12</v>
      </c>
      <c r="G28" s="65">
        <v>0.14000000000000001</v>
      </c>
      <c r="H28" s="72">
        <f t="shared" si="0"/>
        <v>0.14000000000000001</v>
      </c>
      <c r="I28" s="73"/>
    </row>
    <row r="29" spans="1:9" ht="22.15" customHeight="1" thickTop="1" thickBot="1" x14ac:dyDescent="0.25">
      <c r="A29" s="40">
        <v>25</v>
      </c>
      <c r="B29" s="61">
        <v>0.12</v>
      </c>
      <c r="C29" s="62">
        <v>0.13</v>
      </c>
      <c r="D29" s="62">
        <v>0.13</v>
      </c>
      <c r="E29" s="63">
        <v>0.13</v>
      </c>
      <c r="F29" s="64">
        <v>0.13</v>
      </c>
      <c r="G29" s="65">
        <v>0.13</v>
      </c>
      <c r="H29" s="72">
        <f t="shared" si="0"/>
        <v>0.13</v>
      </c>
      <c r="I29" s="73"/>
    </row>
    <row r="30" spans="1:9" ht="22.15" customHeight="1" thickTop="1" thickBot="1" x14ac:dyDescent="0.25">
      <c r="A30" s="40">
        <v>26</v>
      </c>
      <c r="B30" s="61">
        <v>0.12</v>
      </c>
      <c r="C30" s="62">
        <v>0.13</v>
      </c>
      <c r="D30" s="62">
        <v>0.13</v>
      </c>
      <c r="E30" s="63">
        <v>0.14000000000000001</v>
      </c>
      <c r="F30" s="64">
        <v>0.09</v>
      </c>
      <c r="G30" s="65">
        <v>7.0000000000000007E-2</v>
      </c>
      <c r="H30" s="72">
        <f t="shared" si="0"/>
        <v>0.14000000000000001</v>
      </c>
      <c r="I30" s="73"/>
    </row>
    <row r="31" spans="1:9" ht="22.15" customHeight="1" thickTop="1" thickBot="1" x14ac:dyDescent="0.25">
      <c r="A31" s="40">
        <v>27</v>
      </c>
      <c r="B31" s="61">
        <v>7.0000000000000007E-2</v>
      </c>
      <c r="C31" s="62">
        <v>7.0000000000000007E-2</v>
      </c>
      <c r="D31" s="62">
        <v>7.0000000000000007E-2</v>
      </c>
      <c r="E31" s="63">
        <v>7.0000000000000007E-2</v>
      </c>
      <c r="F31" s="64">
        <v>0.08</v>
      </c>
      <c r="G31" s="65">
        <v>0.09</v>
      </c>
      <c r="H31" s="72">
        <f t="shared" si="0"/>
        <v>0.09</v>
      </c>
      <c r="I31" s="73"/>
    </row>
    <row r="32" spans="1:9" ht="22.15" customHeight="1" thickTop="1" thickBot="1" x14ac:dyDescent="0.25">
      <c r="A32" s="40">
        <v>28</v>
      </c>
      <c r="B32" s="61">
        <v>7.0000000000000007E-2</v>
      </c>
      <c r="C32" s="62">
        <v>0.08</v>
      </c>
      <c r="D32" s="62">
        <v>7.0000000000000007E-2</v>
      </c>
      <c r="E32" s="63">
        <v>7.0000000000000007E-2</v>
      </c>
      <c r="F32" s="64">
        <v>0.12</v>
      </c>
      <c r="G32" s="65">
        <v>0.09</v>
      </c>
      <c r="H32" s="72">
        <f t="shared" si="0"/>
        <v>0.12</v>
      </c>
      <c r="I32" s="73"/>
    </row>
    <row r="33" spans="1:9" ht="22.15" customHeight="1" thickTop="1" thickBot="1" x14ac:dyDescent="0.25">
      <c r="A33" s="40">
        <v>29</v>
      </c>
      <c r="B33" s="65">
        <v>0.06</v>
      </c>
      <c r="C33" s="65">
        <v>0.06</v>
      </c>
      <c r="D33" s="65">
        <v>0.06</v>
      </c>
      <c r="E33" s="65">
        <v>7.0000000000000007E-2</v>
      </c>
      <c r="F33" s="65">
        <v>0.09</v>
      </c>
      <c r="G33" s="65">
        <v>0.09</v>
      </c>
      <c r="H33" s="72">
        <f t="shared" si="0"/>
        <v>0.09</v>
      </c>
      <c r="I33" s="73"/>
    </row>
    <row r="34" spans="1:9" ht="22.15" customHeight="1" thickTop="1" thickBot="1" x14ac:dyDescent="0.25">
      <c r="A34" s="40">
        <v>30</v>
      </c>
      <c r="B34" s="65">
        <v>0.06</v>
      </c>
      <c r="C34" s="65">
        <v>7.0000000000000007E-2</v>
      </c>
      <c r="D34" s="65">
        <v>7.0000000000000007E-2</v>
      </c>
      <c r="E34" s="65">
        <v>7.0000000000000007E-2</v>
      </c>
      <c r="F34" s="65">
        <v>0.11</v>
      </c>
      <c r="G34" s="65">
        <v>0.1</v>
      </c>
      <c r="H34" s="72">
        <f t="shared" si="0"/>
        <v>0.11</v>
      </c>
      <c r="I34" s="73"/>
    </row>
    <row r="35" spans="1:9" ht="22.15" customHeight="1" thickTop="1" thickBot="1" x14ac:dyDescent="0.25">
      <c r="A35" s="41">
        <v>31</v>
      </c>
      <c r="B35" s="7">
        <v>7.0000000000000007E-2</v>
      </c>
      <c r="C35" s="9">
        <v>7.0000000000000007E-2</v>
      </c>
      <c r="D35" s="9">
        <v>7.0000000000000007E-2</v>
      </c>
      <c r="E35" s="10">
        <v>0.2</v>
      </c>
      <c r="F35" s="8">
        <v>0.25</v>
      </c>
      <c r="G35" s="4">
        <v>0.2</v>
      </c>
      <c r="H35" s="72">
        <f t="shared" ref="H35" si="1">MAX(B35:G35)</f>
        <v>0.25</v>
      </c>
      <c r="I35" s="73"/>
    </row>
    <row r="36" spans="1:9" s="3" customFormat="1" ht="20.65" customHeight="1" thickTop="1" thickBot="1" x14ac:dyDescent="0.3">
      <c r="A36" s="83" t="s">
        <v>18</v>
      </c>
      <c r="B36" s="84"/>
      <c r="C36" s="85"/>
      <c r="D36" s="85"/>
      <c r="E36" s="86"/>
      <c r="F36" s="80" t="s">
        <v>14</v>
      </c>
      <c r="G36" s="81"/>
      <c r="H36" s="81"/>
      <c r="I36" s="82"/>
    </row>
    <row r="37" spans="1:9" s="11" customFormat="1" ht="36.950000000000003" customHeight="1" thickTop="1" x14ac:dyDescent="0.2">
      <c r="A37" s="93" t="s">
        <v>41</v>
      </c>
      <c r="B37" s="94"/>
      <c r="C37" s="94"/>
      <c r="D37" s="94"/>
      <c r="E37" s="12" t="s">
        <v>8</v>
      </c>
      <c r="F37" s="77" t="s">
        <v>38</v>
      </c>
      <c r="G37" s="77"/>
      <c r="H37" s="77" t="s">
        <v>39</v>
      </c>
      <c r="I37" s="77"/>
    </row>
    <row r="38" spans="1:9" s="11" customFormat="1" ht="15" x14ac:dyDescent="0.2">
      <c r="A38" s="95" t="s">
        <v>42</v>
      </c>
      <c r="B38" s="96"/>
      <c r="C38" s="96"/>
      <c r="D38" s="96"/>
      <c r="E38" s="14" t="s">
        <v>8</v>
      </c>
      <c r="F38" s="68" t="s">
        <v>8</v>
      </c>
      <c r="G38" s="75"/>
      <c r="H38" s="68" t="s">
        <v>8</v>
      </c>
      <c r="I38" s="69"/>
    </row>
    <row r="39" spans="1:9" s="11" customFormat="1" ht="22.5" customHeight="1" thickBot="1" x14ac:dyDescent="0.25">
      <c r="A39" s="97" t="s">
        <v>19</v>
      </c>
      <c r="B39" s="98"/>
      <c r="C39" s="98"/>
      <c r="D39" s="98"/>
      <c r="E39" s="13" t="s">
        <v>8</v>
      </c>
      <c r="F39" s="70"/>
      <c r="G39" s="76"/>
      <c r="H39" s="70"/>
      <c r="I39" s="71"/>
    </row>
    <row r="40" spans="1:9" s="3" customFormat="1" ht="20.25" customHeight="1" thickTop="1" thickBot="1" x14ac:dyDescent="0.3">
      <c r="A40" s="87" t="s">
        <v>16</v>
      </c>
      <c r="B40" s="88"/>
      <c r="C40" s="88"/>
      <c r="D40" s="88"/>
      <c r="E40" s="89"/>
      <c r="F40" s="101" t="s">
        <v>55</v>
      </c>
      <c r="G40" s="102"/>
      <c r="H40" s="102"/>
      <c r="I40" s="103"/>
    </row>
    <row r="41" spans="1:9" s="3" customFormat="1" ht="20.25" customHeight="1" thickTop="1" thickBot="1" x14ac:dyDescent="0.4">
      <c r="A41" s="87"/>
      <c r="B41" s="88"/>
      <c r="C41" s="88"/>
      <c r="D41" s="88"/>
      <c r="E41" s="89"/>
      <c r="F41" s="101" t="s">
        <v>57</v>
      </c>
      <c r="G41" s="102"/>
      <c r="H41" s="103"/>
      <c r="I41" s="53">
        <f ca="1">TODAY()</f>
        <v>44806</v>
      </c>
    </row>
    <row r="42" spans="1:9" s="3" customFormat="1" ht="21" customHeight="1" thickTop="1" thickBot="1" x14ac:dyDescent="0.3">
      <c r="A42" s="90"/>
      <c r="B42" s="91"/>
      <c r="C42" s="91"/>
      <c r="D42" s="91"/>
      <c r="E42" s="92"/>
      <c r="F42" s="101" t="s">
        <v>54</v>
      </c>
      <c r="G42" s="102"/>
      <c r="H42" s="103"/>
      <c r="I42" s="66" t="s">
        <v>56</v>
      </c>
    </row>
    <row r="43" spans="1:9" s="23" customFormat="1" ht="14.25" customHeight="1" thickTop="1" x14ac:dyDescent="0.2">
      <c r="A43" s="113" t="s">
        <v>40</v>
      </c>
      <c r="B43" s="113"/>
      <c r="C43" s="113"/>
      <c r="D43" s="113"/>
      <c r="E43" s="113"/>
      <c r="F43" s="113"/>
      <c r="G43" s="113"/>
      <c r="H43" s="113"/>
      <c r="I43" s="113"/>
    </row>
    <row r="44" spans="1:9" s="23" customFormat="1" ht="18.75" customHeight="1" x14ac:dyDescent="0.2">
      <c r="A44" s="74" t="s">
        <v>45</v>
      </c>
      <c r="B44" s="74"/>
      <c r="C44" s="74"/>
      <c r="D44" s="74"/>
      <c r="E44" s="74"/>
      <c r="F44" s="74"/>
      <c r="G44" s="74"/>
      <c r="H44" s="74"/>
      <c r="I44" s="74"/>
    </row>
    <row r="45" spans="1:9" ht="12.75" customHeight="1" x14ac:dyDescent="0.2">
      <c r="A45" s="112" t="s">
        <v>20</v>
      </c>
      <c r="B45" s="112"/>
      <c r="C45" s="112"/>
      <c r="D45" s="112"/>
      <c r="E45" s="112"/>
      <c r="F45" s="112"/>
      <c r="G45" s="112"/>
      <c r="H45" s="112"/>
      <c r="I45" s="112"/>
    </row>
    <row r="46" spans="1:9" ht="15.75" x14ac:dyDescent="0.2">
      <c r="A46" s="104" t="s">
        <v>4</v>
      </c>
      <c r="B46" s="104"/>
      <c r="C46" s="104"/>
      <c r="D46" s="104"/>
      <c r="E46" s="104"/>
      <c r="F46" s="104"/>
      <c r="G46" s="104"/>
      <c r="H46" s="42" t="s">
        <v>37</v>
      </c>
      <c r="I46" s="57" t="str">
        <f>I3</f>
        <v>A</v>
      </c>
    </row>
    <row r="47" spans="1:9" ht="25.5" x14ac:dyDescent="0.2">
      <c r="A47" s="30" t="s">
        <v>15</v>
      </c>
      <c r="B47" s="105" t="str">
        <f>B3</f>
        <v>Banks Water Department</v>
      </c>
      <c r="C47" s="105"/>
      <c r="D47" s="26" t="s">
        <v>10</v>
      </c>
      <c r="E47" s="27" t="s">
        <v>52</v>
      </c>
      <c r="F47" s="26" t="s">
        <v>36</v>
      </c>
      <c r="G47" s="55">
        <f>I2</f>
        <v>44774</v>
      </c>
      <c r="H47" s="43" t="s">
        <v>46</v>
      </c>
      <c r="I47" s="21">
        <v>1</v>
      </c>
    </row>
    <row r="48" spans="1:9" x14ac:dyDescent="0.2">
      <c r="A48" s="22"/>
      <c r="I48" s="19"/>
    </row>
    <row r="49" spans="1:15" ht="62.25" x14ac:dyDescent="0.2">
      <c r="A49" s="44" t="s">
        <v>7</v>
      </c>
      <c r="B49" s="45" t="s">
        <v>21</v>
      </c>
      <c r="C49" s="46" t="s">
        <v>17</v>
      </c>
      <c r="D49" s="46" t="s">
        <v>9</v>
      </c>
      <c r="E49" s="46" t="s">
        <v>0</v>
      </c>
      <c r="F49" s="46" t="s">
        <v>1</v>
      </c>
      <c r="G49" s="46" t="s">
        <v>6</v>
      </c>
      <c r="H49" s="46" t="s">
        <v>22</v>
      </c>
      <c r="I49" s="47" t="s">
        <v>23</v>
      </c>
    </row>
    <row r="50" spans="1:15" ht="15.75" thickBot="1" x14ac:dyDescent="0.25">
      <c r="A50" s="48"/>
      <c r="B50" s="49" t="s">
        <v>24</v>
      </c>
      <c r="C50" s="49" t="s">
        <v>25</v>
      </c>
      <c r="D50" s="50" t="s">
        <v>2</v>
      </c>
      <c r="E50" s="49" t="s">
        <v>26</v>
      </c>
      <c r="F50" s="49"/>
      <c r="G50" s="49" t="s">
        <v>3</v>
      </c>
      <c r="H50" s="49" t="s">
        <v>8</v>
      </c>
      <c r="I50" s="51" t="s">
        <v>27</v>
      </c>
    </row>
    <row r="51" spans="1:15" ht="24" customHeight="1" thickTop="1" thickBot="1" x14ac:dyDescent="0.25">
      <c r="A51" s="67">
        <v>1</v>
      </c>
      <c r="B51" s="114">
        <v>0.62</v>
      </c>
      <c r="C51" s="67">
        <v>201</v>
      </c>
      <c r="D51" s="67">
        <f>IF(B51="","",B51*C51)</f>
        <v>124.62</v>
      </c>
      <c r="E51" s="114">
        <v>19.440000000000001</v>
      </c>
      <c r="F51" s="114">
        <v>7.19</v>
      </c>
      <c r="G51" s="67">
        <f>IF(B51="","",IF(E51&lt;12.5,(0.353*$I$47)*(12.006+EXP(2.46-0.073*E51+0.125*B51+0.389*F51)),(0.361*$I$47)*(-2.261+EXP(2.69-0.065*E51+0.111*B51+0.361*F51))))</f>
        <v>20.767355523599605</v>
      </c>
      <c r="H51" s="67" t="str">
        <f t="shared" ref="H51:H81" si="2">IF(D51="","",IF(D51&gt;=G51,"YES","NO"))</f>
        <v>YES</v>
      </c>
      <c r="I51" s="67">
        <v>215</v>
      </c>
    </row>
    <row r="52" spans="1:15" ht="24" customHeight="1" thickTop="1" thickBot="1" x14ac:dyDescent="0.25">
      <c r="A52" s="67">
        <v>2</v>
      </c>
      <c r="B52" s="114">
        <v>0.62000000476837203</v>
      </c>
      <c r="C52" s="67">
        <v>201</v>
      </c>
      <c r="D52" s="67">
        <f t="shared" ref="D52:D81" si="3">IF(B52="","",B52*C52)</f>
        <v>124.62000095844277</v>
      </c>
      <c r="E52" s="114">
        <v>19.444444444444443</v>
      </c>
      <c r="F52" s="114">
        <v>7.2399997711181596</v>
      </c>
      <c r="G52" s="67">
        <f>IF(B52="","",IF(E52&lt;12.5,(0.353*$I$47)*(12.006+EXP(2.46-0.073*E52+0.125*B52+0.389*F52)),(0.361*$I$47)*(-2.261+EXP(2.69-0.065*E52+0.111*B52+0.361*F52))))</f>
        <v>21.154126611393082</v>
      </c>
      <c r="H52" s="67" t="str">
        <f>IF(D52="","",IF(D52&gt;=G52,"YES","NO"))</f>
        <v>YES</v>
      </c>
      <c r="I52" s="67">
        <v>215</v>
      </c>
    </row>
    <row r="53" spans="1:15" ht="24" customHeight="1" thickTop="1" thickBot="1" x14ac:dyDescent="0.25">
      <c r="A53" s="67">
        <v>3</v>
      </c>
      <c r="B53" s="114">
        <v>0.60000002384185802</v>
      </c>
      <c r="C53" s="67">
        <v>201</v>
      </c>
      <c r="D53" s="67">
        <f t="shared" si="3"/>
        <v>120.60000479221347</v>
      </c>
      <c r="E53" s="114">
        <v>18.888888888888889</v>
      </c>
      <c r="F53" s="114">
        <v>7.3200001716613796</v>
      </c>
      <c r="G53" s="67">
        <f t="shared" ref="G53:G81" si="4">IF(B53="","",IF(E53&lt;12.5,(0.353*$I$47)*(12.006+EXP(2.46-0.073*E53+0.125*B53+0.389*F53)),(0.361*$I$47)*(-2.261+EXP(2.69-0.065*E53+0.111*B53+0.361*F53))))</f>
        <v>22.577437145055331</v>
      </c>
      <c r="H53" s="67" t="str">
        <f t="shared" ref="H53:H81" si="5">IF(D53="","",IF(D53&gt;=G53,"YES","NO"))</f>
        <v>YES</v>
      </c>
      <c r="I53" s="67">
        <v>215</v>
      </c>
    </row>
    <row r="54" spans="1:15" ht="24" customHeight="1" thickTop="1" thickBot="1" x14ac:dyDescent="0.25">
      <c r="A54" s="67">
        <v>4</v>
      </c>
      <c r="B54" s="114">
        <v>0.62999999523162797</v>
      </c>
      <c r="C54" s="67">
        <v>201</v>
      </c>
      <c r="D54" s="67">
        <f t="shared" si="3"/>
        <v>126.62999904155723</v>
      </c>
      <c r="E54" s="114">
        <v>18.333333333333332</v>
      </c>
      <c r="F54" s="114">
        <v>7.2699999809265101</v>
      </c>
      <c r="G54" s="67">
        <f t="shared" si="4"/>
        <v>23.083242363354604</v>
      </c>
      <c r="H54" s="67" t="str">
        <f t="shared" si="5"/>
        <v>YES</v>
      </c>
      <c r="I54" s="67">
        <v>215</v>
      </c>
    </row>
    <row r="55" spans="1:15" ht="24" customHeight="1" thickTop="1" thickBot="1" x14ac:dyDescent="0.25">
      <c r="A55" s="67">
        <v>5</v>
      </c>
      <c r="B55" s="114">
        <v>0.68999999761581399</v>
      </c>
      <c r="C55" s="67">
        <v>201</v>
      </c>
      <c r="D55" s="67">
        <f t="shared" si="3"/>
        <v>138.6899995207786</v>
      </c>
      <c r="E55" s="114">
        <v>17.777777777777779</v>
      </c>
      <c r="F55" s="114">
        <v>7.1700000762939498</v>
      </c>
      <c r="G55" s="67">
        <f t="shared" si="4"/>
        <v>23.243212165735805</v>
      </c>
      <c r="H55" s="67" t="str">
        <f t="shared" si="5"/>
        <v>YES</v>
      </c>
      <c r="I55" s="67">
        <v>215</v>
      </c>
      <c r="N55"/>
      <c r="O55"/>
    </row>
    <row r="56" spans="1:15" ht="24" customHeight="1" thickTop="1" thickBot="1" x14ac:dyDescent="0.25">
      <c r="A56" s="67">
        <v>6</v>
      </c>
      <c r="B56" s="114">
        <v>0.72000002861022905</v>
      </c>
      <c r="C56" s="67">
        <v>201</v>
      </c>
      <c r="D56" s="67">
        <f t="shared" si="3"/>
        <v>144.72000575065604</v>
      </c>
      <c r="E56" s="114">
        <v>17.222222222222221</v>
      </c>
      <c r="F56" s="114">
        <v>7.1199998855590803</v>
      </c>
      <c r="G56" s="67">
        <f t="shared" si="4"/>
        <v>23.76341257960053</v>
      </c>
      <c r="H56" s="67" t="str">
        <f t="shared" si="5"/>
        <v>YES</v>
      </c>
      <c r="I56" s="67">
        <v>215</v>
      </c>
      <c r="N56"/>
      <c r="O56"/>
    </row>
    <row r="57" spans="1:15" ht="24" customHeight="1" thickTop="1" thickBot="1" x14ac:dyDescent="0.25">
      <c r="A57" s="67">
        <v>7</v>
      </c>
      <c r="B57" s="114">
        <v>0.730000019073486</v>
      </c>
      <c r="C57" s="67">
        <v>201</v>
      </c>
      <c r="D57" s="67">
        <f t="shared" si="3"/>
        <v>146.7300038337707</v>
      </c>
      <c r="E57" s="114">
        <v>17.777777777777779</v>
      </c>
      <c r="F57" s="114">
        <v>7.0799999237060502</v>
      </c>
      <c r="G57" s="67">
        <f t="shared" si="4"/>
        <v>22.577720962873236</v>
      </c>
      <c r="H57" s="67" t="str">
        <f t="shared" si="5"/>
        <v>YES</v>
      </c>
      <c r="I57" s="67">
        <v>215</v>
      </c>
      <c r="N57"/>
      <c r="O57"/>
    </row>
    <row r="58" spans="1:15" ht="24" customHeight="1" thickTop="1" thickBot="1" x14ac:dyDescent="0.25">
      <c r="A58" s="67">
        <v>8</v>
      </c>
      <c r="B58" s="114">
        <v>0.72000002861022905</v>
      </c>
      <c r="C58" s="67">
        <v>201</v>
      </c>
      <c r="D58" s="67">
        <f t="shared" si="3"/>
        <v>144.72000575065604</v>
      </c>
      <c r="E58" s="114">
        <v>18.333333333333332</v>
      </c>
      <c r="F58" s="114">
        <v>7.1399998664856001</v>
      </c>
      <c r="G58" s="67">
        <f t="shared" si="4"/>
        <v>22.216502546702561</v>
      </c>
      <c r="H58" s="67" t="str">
        <f t="shared" si="5"/>
        <v>YES</v>
      </c>
      <c r="I58" s="67">
        <v>215</v>
      </c>
      <c r="N58"/>
      <c r="O58"/>
    </row>
    <row r="59" spans="1:15" ht="24" customHeight="1" thickTop="1" thickBot="1" x14ac:dyDescent="0.25">
      <c r="A59" s="67">
        <v>9</v>
      </c>
      <c r="B59" s="114">
        <v>0.75999999046325695</v>
      </c>
      <c r="C59" s="67">
        <v>201</v>
      </c>
      <c r="D59" s="67">
        <f t="shared" si="3"/>
        <v>152.75999808311465</v>
      </c>
      <c r="E59" s="114">
        <v>18.333333333333332</v>
      </c>
      <c r="F59" s="114">
        <v>7.1100001335143999</v>
      </c>
      <c r="G59" s="67">
        <f t="shared" si="4"/>
        <v>22.069794789713079</v>
      </c>
      <c r="H59" s="67" t="str">
        <f t="shared" si="5"/>
        <v>YES</v>
      </c>
      <c r="I59" s="67">
        <v>215</v>
      </c>
      <c r="N59"/>
      <c r="O59"/>
    </row>
    <row r="60" spans="1:15" ht="24" customHeight="1" thickTop="1" thickBot="1" x14ac:dyDescent="0.25">
      <c r="A60" s="67">
        <v>10</v>
      </c>
      <c r="B60" s="114">
        <v>0.67</v>
      </c>
      <c r="C60" s="67">
        <v>201</v>
      </c>
      <c r="D60" s="67">
        <f>IF(B60="","",B60*C60)</f>
        <v>134.67000000000002</v>
      </c>
      <c r="E60" s="114">
        <v>18.329999999999998</v>
      </c>
      <c r="F60" s="114">
        <v>7.11</v>
      </c>
      <c r="G60" s="67">
        <f t="shared" si="4"/>
        <v>21.847210521995436</v>
      </c>
      <c r="H60" s="67" t="str">
        <f t="shared" si="5"/>
        <v>YES</v>
      </c>
      <c r="I60" s="67">
        <v>215</v>
      </c>
      <c r="N60"/>
      <c r="O60"/>
    </row>
    <row r="61" spans="1:15" ht="24" customHeight="1" thickTop="1" thickBot="1" x14ac:dyDescent="0.25">
      <c r="A61" s="67">
        <v>11</v>
      </c>
      <c r="B61" s="114">
        <v>0.81</v>
      </c>
      <c r="C61" s="67">
        <v>201</v>
      </c>
      <c r="D61" s="67">
        <f>IF(B61="","",B61*C61)</f>
        <v>162.81</v>
      </c>
      <c r="E61" s="114">
        <v>17.777777777777779</v>
      </c>
      <c r="F61" s="114">
        <v>7.1399998664856001</v>
      </c>
      <c r="G61" s="67">
        <f t="shared" si="4"/>
        <v>23.303192981267681</v>
      </c>
      <c r="H61" s="67" t="str">
        <f t="shared" si="5"/>
        <v>YES</v>
      </c>
      <c r="I61" s="67">
        <v>215</v>
      </c>
      <c r="N61"/>
      <c r="O61"/>
    </row>
    <row r="62" spans="1:15" ht="24" customHeight="1" thickTop="1" thickBot="1" x14ac:dyDescent="0.25">
      <c r="A62" s="67">
        <v>12</v>
      </c>
      <c r="B62" s="114">
        <v>0.79000002145767201</v>
      </c>
      <c r="C62" s="67">
        <v>201</v>
      </c>
      <c r="D62" s="67">
        <f t="shared" si="3"/>
        <v>158.79000431299207</v>
      </c>
      <c r="E62" s="114">
        <v>17.777777777777779</v>
      </c>
      <c r="F62" s="114">
        <v>7.1100001335143999</v>
      </c>
      <c r="G62" s="67">
        <f t="shared" si="4"/>
        <v>22.990481873717773</v>
      </c>
      <c r="H62" s="67" t="str">
        <f t="shared" si="5"/>
        <v>YES</v>
      </c>
      <c r="I62" s="67">
        <v>215</v>
      </c>
      <c r="N62"/>
      <c r="O62"/>
    </row>
    <row r="63" spans="1:15" ht="24" customHeight="1" thickTop="1" thickBot="1" x14ac:dyDescent="0.25">
      <c r="A63" s="67">
        <v>13</v>
      </c>
      <c r="B63" s="114">
        <v>0.79000002145767201</v>
      </c>
      <c r="C63" s="67">
        <v>201</v>
      </c>
      <c r="D63" s="67">
        <f t="shared" si="3"/>
        <v>158.79000431299207</v>
      </c>
      <c r="E63" s="114">
        <v>17.777777777777779</v>
      </c>
      <c r="F63" s="114">
        <v>7.1300001144409197</v>
      </c>
      <c r="G63" s="67">
        <f t="shared" si="4"/>
        <v>23.162988102064038</v>
      </c>
      <c r="H63" s="67" t="str">
        <f t="shared" si="5"/>
        <v>YES</v>
      </c>
      <c r="I63" s="67">
        <v>215</v>
      </c>
      <c r="N63"/>
      <c r="O63"/>
    </row>
    <row r="64" spans="1:15" ht="24" customHeight="1" thickTop="1" thickBot="1" x14ac:dyDescent="0.25">
      <c r="A64" s="67">
        <v>14</v>
      </c>
      <c r="B64" s="114">
        <v>0.75999999046325695</v>
      </c>
      <c r="C64" s="67">
        <v>201</v>
      </c>
      <c r="D64" s="67">
        <f t="shared" si="3"/>
        <v>152.75999808311465</v>
      </c>
      <c r="E64" s="114">
        <v>17.222222222222221</v>
      </c>
      <c r="F64" s="114">
        <v>7.1100001335143999</v>
      </c>
      <c r="G64" s="67">
        <f t="shared" si="4"/>
        <v>23.783824242100909</v>
      </c>
      <c r="H64" s="67" t="str">
        <f t="shared" si="5"/>
        <v>YES</v>
      </c>
      <c r="I64" s="67">
        <v>215</v>
      </c>
      <c r="N64"/>
      <c r="O64"/>
    </row>
    <row r="65" spans="1:15" ht="24" customHeight="1" thickTop="1" thickBot="1" x14ac:dyDescent="0.25">
      <c r="A65" s="67">
        <v>15</v>
      </c>
      <c r="B65" s="114">
        <v>0.75</v>
      </c>
      <c r="C65" s="67">
        <v>201</v>
      </c>
      <c r="D65" s="67">
        <f t="shared" si="3"/>
        <v>150.75</v>
      </c>
      <c r="E65" s="114">
        <v>17.222222222222221</v>
      </c>
      <c r="F65" s="114">
        <v>7.1100001335143999</v>
      </c>
      <c r="G65" s="67">
        <f t="shared" si="4"/>
        <v>23.756533367146517</v>
      </c>
      <c r="H65" s="67" t="str">
        <f t="shared" si="5"/>
        <v>YES</v>
      </c>
      <c r="I65" s="67">
        <v>215</v>
      </c>
      <c r="N65"/>
      <c r="O65"/>
    </row>
    <row r="66" spans="1:15" ht="24" customHeight="1" thickTop="1" thickBot="1" x14ac:dyDescent="0.25">
      <c r="A66" s="67">
        <v>16</v>
      </c>
      <c r="B66" s="114">
        <v>0.77999997138977095</v>
      </c>
      <c r="C66" s="67">
        <v>201</v>
      </c>
      <c r="D66" s="67">
        <f t="shared" si="3"/>
        <v>156.77999424934396</v>
      </c>
      <c r="E66" s="114">
        <v>17.222222222222221</v>
      </c>
      <c r="F66" s="114">
        <v>7.0799999237060502</v>
      </c>
      <c r="G66" s="67">
        <f t="shared" si="4"/>
        <v>23.572925168865069</v>
      </c>
      <c r="H66" s="67" t="str">
        <f t="shared" si="5"/>
        <v>YES</v>
      </c>
      <c r="I66" s="67">
        <v>215</v>
      </c>
      <c r="N66"/>
      <c r="O66"/>
    </row>
    <row r="67" spans="1:15" ht="24" customHeight="1" thickTop="1" thickBot="1" x14ac:dyDescent="0.25">
      <c r="A67" s="67">
        <v>17</v>
      </c>
      <c r="B67" s="114">
        <v>0.77999997138977095</v>
      </c>
      <c r="C67" s="67">
        <v>201</v>
      </c>
      <c r="D67" s="67">
        <f t="shared" si="3"/>
        <v>156.77999424934396</v>
      </c>
      <c r="E67" s="114">
        <v>17.777777777777779</v>
      </c>
      <c r="F67" s="114">
        <v>7.0599999427795401</v>
      </c>
      <c r="G67" s="67">
        <f t="shared" si="4"/>
        <v>22.538685720521698</v>
      </c>
      <c r="H67" s="67" t="str">
        <f t="shared" si="5"/>
        <v>YES</v>
      </c>
      <c r="I67" s="67">
        <v>215</v>
      </c>
      <c r="N67"/>
      <c r="O67"/>
    </row>
    <row r="68" spans="1:15" ht="24" customHeight="1" thickTop="1" thickBot="1" x14ac:dyDescent="0.25">
      <c r="A68" s="67">
        <v>18</v>
      </c>
      <c r="B68" s="114">
        <v>0.77999997138977095</v>
      </c>
      <c r="C68" s="67">
        <v>201</v>
      </c>
      <c r="D68" s="67">
        <f t="shared" si="3"/>
        <v>156.77999424934396</v>
      </c>
      <c r="E68" s="114">
        <v>18.888888888888889</v>
      </c>
      <c r="F68" s="114">
        <v>7.0700001716613796</v>
      </c>
      <c r="G68" s="67">
        <f t="shared" si="4"/>
        <v>20.989992679846427</v>
      </c>
      <c r="H68" s="67" t="str">
        <f t="shared" si="5"/>
        <v>YES</v>
      </c>
      <c r="I68" s="67">
        <v>215</v>
      </c>
      <c r="N68"/>
      <c r="O68"/>
    </row>
    <row r="69" spans="1:15" ht="24" customHeight="1" thickTop="1" thickBot="1" x14ac:dyDescent="0.25">
      <c r="A69" s="67">
        <v>19</v>
      </c>
      <c r="B69" s="114">
        <v>0.75999999046325695</v>
      </c>
      <c r="C69" s="67">
        <v>201</v>
      </c>
      <c r="D69" s="67">
        <f t="shared" si="3"/>
        <v>152.75999808311465</v>
      </c>
      <c r="E69" s="114">
        <v>19.444444444444443</v>
      </c>
      <c r="F69" s="114">
        <v>7.0599999427795401</v>
      </c>
      <c r="G69" s="67">
        <f t="shared" si="4"/>
        <v>20.094328005658681</v>
      </c>
      <c r="H69" s="67" t="str">
        <f t="shared" si="5"/>
        <v>YES</v>
      </c>
      <c r="I69" s="67">
        <v>215</v>
      </c>
      <c r="N69"/>
      <c r="O69"/>
    </row>
    <row r="70" spans="1:15" ht="24" customHeight="1" thickTop="1" thickBot="1" x14ac:dyDescent="0.25">
      <c r="A70" s="67">
        <v>20</v>
      </c>
      <c r="B70" s="114">
        <v>0.72000002861022905</v>
      </c>
      <c r="C70" s="67">
        <v>201</v>
      </c>
      <c r="D70" s="67">
        <f t="shared" si="3"/>
        <v>144.72000575065604</v>
      </c>
      <c r="E70" s="114">
        <v>19.444444444444443</v>
      </c>
      <c r="F70" s="114">
        <v>7.0599999427795401</v>
      </c>
      <c r="G70" s="67">
        <f t="shared" si="4"/>
        <v>20.001691062616434</v>
      </c>
      <c r="H70" s="67" t="str">
        <f t="shared" si="5"/>
        <v>YES</v>
      </c>
      <c r="I70" s="67">
        <v>215</v>
      </c>
      <c r="N70"/>
      <c r="O70"/>
    </row>
    <row r="71" spans="1:15" ht="24" customHeight="1" thickTop="1" thickBot="1" x14ac:dyDescent="0.25">
      <c r="A71" s="67">
        <v>21</v>
      </c>
      <c r="B71" s="114">
        <v>0.68999999761581399</v>
      </c>
      <c r="C71" s="67">
        <v>201</v>
      </c>
      <c r="D71" s="67">
        <f t="shared" si="3"/>
        <v>138.6899995207786</v>
      </c>
      <c r="E71" s="114">
        <v>18.333333333333332</v>
      </c>
      <c r="F71" s="114">
        <v>7.0599999427795401</v>
      </c>
      <c r="G71" s="67">
        <f t="shared" si="4"/>
        <v>21.486439845251994</v>
      </c>
      <c r="H71" s="67" t="str">
        <f t="shared" si="5"/>
        <v>YES</v>
      </c>
      <c r="I71" s="67">
        <v>215</v>
      </c>
      <c r="N71"/>
      <c r="O71"/>
    </row>
    <row r="72" spans="1:15" ht="24" customHeight="1" thickTop="1" thickBot="1" x14ac:dyDescent="0.25">
      <c r="A72" s="67">
        <v>22</v>
      </c>
      <c r="B72" s="114">
        <v>0.68000000715255704</v>
      </c>
      <c r="C72" s="67">
        <v>201</v>
      </c>
      <c r="D72" s="67">
        <f t="shared" si="3"/>
        <v>136.68000143766398</v>
      </c>
      <c r="E72" s="114">
        <v>18.333333333333332</v>
      </c>
      <c r="F72" s="114">
        <v>7.0799999237060502</v>
      </c>
      <c r="G72" s="67">
        <f t="shared" si="4"/>
        <v>21.623126124012281</v>
      </c>
      <c r="H72" s="67" t="str">
        <f t="shared" si="5"/>
        <v>YES</v>
      </c>
      <c r="I72" s="67">
        <v>215</v>
      </c>
      <c r="N72"/>
      <c r="O72"/>
    </row>
    <row r="73" spans="1:15" ht="24" customHeight="1" thickTop="1" thickBot="1" x14ac:dyDescent="0.25">
      <c r="A73" s="67">
        <v>23</v>
      </c>
      <c r="B73" s="114">
        <v>0.43000000715255698</v>
      </c>
      <c r="C73" s="67">
        <v>201</v>
      </c>
      <c r="D73" s="67">
        <f t="shared" si="3"/>
        <v>86.430001437663961</v>
      </c>
      <c r="E73" s="114">
        <v>18.333333333333332</v>
      </c>
      <c r="F73" s="114">
        <v>7.0799999237060502</v>
      </c>
      <c r="G73" s="67">
        <f t="shared" si="4"/>
        <v>21.008994723954384</v>
      </c>
      <c r="H73" s="67" t="str">
        <f t="shared" si="5"/>
        <v>YES</v>
      </c>
      <c r="I73" s="67">
        <v>215</v>
      </c>
      <c r="N73"/>
      <c r="O73"/>
    </row>
    <row r="74" spans="1:15" ht="24" customHeight="1" thickTop="1" thickBot="1" x14ac:dyDescent="0.25">
      <c r="A74" s="67">
        <v>24</v>
      </c>
      <c r="B74" s="114">
        <v>0.58999997377395597</v>
      </c>
      <c r="C74" s="67">
        <v>201</v>
      </c>
      <c r="D74" s="67">
        <f t="shared" si="3"/>
        <v>118.58999472856515</v>
      </c>
      <c r="E74" s="114">
        <v>18.333333333333332</v>
      </c>
      <c r="F74" s="114">
        <v>7.1300001144409197</v>
      </c>
      <c r="G74" s="67">
        <f t="shared" si="4"/>
        <v>21.804719568161374</v>
      </c>
      <c r="H74" s="67" t="str">
        <f t="shared" si="5"/>
        <v>YES</v>
      </c>
      <c r="I74" s="67">
        <v>215</v>
      </c>
      <c r="N74"/>
      <c r="O74"/>
    </row>
    <row r="75" spans="1:15" ht="24" customHeight="1" thickTop="1" thickBot="1" x14ac:dyDescent="0.25">
      <c r="A75" s="67">
        <v>25</v>
      </c>
      <c r="B75" s="114">
        <v>0.67000001668930098</v>
      </c>
      <c r="C75" s="67">
        <v>201</v>
      </c>
      <c r="D75" s="67">
        <f t="shared" si="3"/>
        <v>134.67000335454949</v>
      </c>
      <c r="E75" s="114">
        <v>18.333333333333332</v>
      </c>
      <c r="F75" s="114">
        <v>7.21000003814697</v>
      </c>
      <c r="G75" s="67">
        <f t="shared" si="4"/>
        <v>22.675217328202717</v>
      </c>
      <c r="H75" s="67" t="str">
        <f t="shared" si="5"/>
        <v>YES</v>
      </c>
      <c r="I75" s="67">
        <v>215</v>
      </c>
      <c r="N75"/>
      <c r="O75"/>
    </row>
    <row r="76" spans="1:15" ht="24" customHeight="1" thickTop="1" thickBot="1" x14ac:dyDescent="0.25">
      <c r="A76" s="67">
        <v>26</v>
      </c>
      <c r="B76" s="114">
        <v>0.769999980926514</v>
      </c>
      <c r="C76" s="67">
        <v>201</v>
      </c>
      <c r="D76" s="67">
        <f t="shared" si="3"/>
        <v>154.7699961662293</v>
      </c>
      <c r="E76" s="114">
        <v>18.333333333333332</v>
      </c>
      <c r="F76" s="114">
        <v>7.1999998092651403</v>
      </c>
      <c r="G76" s="67">
        <f t="shared" si="4"/>
        <v>22.851826735970779</v>
      </c>
      <c r="H76" s="67" t="str">
        <f t="shared" si="5"/>
        <v>YES</v>
      </c>
      <c r="I76" s="67">
        <v>215</v>
      </c>
      <c r="N76"/>
      <c r="O76"/>
    </row>
    <row r="77" spans="1:15" ht="24" customHeight="1" thickTop="1" thickBot="1" x14ac:dyDescent="0.25">
      <c r="A77" s="67">
        <v>27</v>
      </c>
      <c r="B77" s="114">
        <v>0.86000001430511497</v>
      </c>
      <c r="C77" s="67">
        <v>201</v>
      </c>
      <c r="D77" s="67">
        <f t="shared" si="3"/>
        <v>172.86000287532812</v>
      </c>
      <c r="E77" s="114">
        <v>18.333333333333332</v>
      </c>
      <c r="F77" s="114">
        <v>7.2300000190734899</v>
      </c>
      <c r="G77" s="67">
        <f t="shared" si="4"/>
        <v>23.34976291879763</v>
      </c>
      <c r="H77" s="67" t="str">
        <f t="shared" si="5"/>
        <v>YES</v>
      </c>
      <c r="I77" s="67">
        <v>215</v>
      </c>
      <c r="N77"/>
      <c r="O77"/>
    </row>
    <row r="78" spans="1:15" ht="24" customHeight="1" thickTop="1" thickBot="1" x14ac:dyDescent="0.25">
      <c r="A78" s="67">
        <v>28</v>
      </c>
      <c r="B78" s="114">
        <v>0.87000000476837203</v>
      </c>
      <c r="C78" s="67">
        <v>201</v>
      </c>
      <c r="D78" s="67">
        <f t="shared" si="3"/>
        <v>174.87000095844277</v>
      </c>
      <c r="E78" s="114">
        <v>17.222222222222221</v>
      </c>
      <c r="F78" s="114">
        <v>7.2699999809265101</v>
      </c>
      <c r="G78" s="67">
        <f t="shared" si="4"/>
        <v>25.566735869364006</v>
      </c>
      <c r="H78" s="67" t="str">
        <f t="shared" si="5"/>
        <v>YES</v>
      </c>
      <c r="I78" s="67">
        <v>215</v>
      </c>
      <c r="N78"/>
      <c r="O78"/>
    </row>
    <row r="79" spans="1:15" ht="24" customHeight="1" thickTop="1" thickBot="1" x14ac:dyDescent="0.25">
      <c r="A79" s="67">
        <v>29</v>
      </c>
      <c r="B79" s="114">
        <v>0.87999999523162797</v>
      </c>
      <c r="C79" s="67">
        <v>201</v>
      </c>
      <c r="D79" s="67">
        <f t="shared" si="3"/>
        <v>176.87999904155723</v>
      </c>
      <c r="E79" s="114">
        <v>17.222222222222221</v>
      </c>
      <c r="F79" s="114">
        <v>7.2800002098083496</v>
      </c>
      <c r="G79" s="67">
        <f t="shared" si="4"/>
        <v>25.691559935926179</v>
      </c>
      <c r="H79" s="67" t="str">
        <f t="shared" si="5"/>
        <v>YES</v>
      </c>
      <c r="I79" s="67">
        <v>215</v>
      </c>
      <c r="N79"/>
      <c r="O79"/>
    </row>
    <row r="80" spans="1:15" ht="24" customHeight="1" thickTop="1" thickBot="1" x14ac:dyDescent="0.25">
      <c r="A80" s="67">
        <v>30</v>
      </c>
      <c r="B80" s="114">
        <v>0.92000001668930098</v>
      </c>
      <c r="C80" s="67">
        <v>201</v>
      </c>
      <c r="D80" s="67">
        <f t="shared" si="3"/>
        <v>184.92000335454949</v>
      </c>
      <c r="E80" s="114">
        <v>17.777777777777779</v>
      </c>
      <c r="F80" s="114">
        <v>7.2800002098083496</v>
      </c>
      <c r="G80" s="67">
        <f t="shared" si="4"/>
        <v>24.865184313965095</v>
      </c>
      <c r="H80" s="67" t="str">
        <f t="shared" si="5"/>
        <v>YES</v>
      </c>
      <c r="I80" s="67">
        <v>215</v>
      </c>
      <c r="N80"/>
      <c r="O80"/>
    </row>
    <row r="81" spans="1:15" ht="24" customHeight="1" thickTop="1" thickBot="1" x14ac:dyDescent="0.25">
      <c r="A81" s="67">
        <v>31</v>
      </c>
      <c r="B81" s="114">
        <v>0.92000001668930098</v>
      </c>
      <c r="C81" s="67">
        <v>201</v>
      </c>
      <c r="D81" s="67">
        <f t="shared" si="3"/>
        <v>184.92000335454949</v>
      </c>
      <c r="E81" s="114">
        <v>18.333333333333332</v>
      </c>
      <c r="F81" s="114">
        <v>7.3499999046325701</v>
      </c>
      <c r="G81" s="67">
        <f t="shared" si="4"/>
        <v>24.588270271575571</v>
      </c>
      <c r="H81" s="67" t="str">
        <f t="shared" si="5"/>
        <v>YES</v>
      </c>
      <c r="I81" s="67">
        <v>215</v>
      </c>
      <c r="N81"/>
      <c r="O81"/>
    </row>
    <row r="82" spans="1:15" ht="19.5" thickTop="1" x14ac:dyDescent="0.35">
      <c r="A82" s="15" t="s">
        <v>44</v>
      </c>
      <c r="B82" s="16"/>
      <c r="C82" s="16"/>
      <c r="D82" s="52"/>
      <c r="E82" s="17"/>
      <c r="F82" s="18"/>
      <c r="G82" s="17"/>
      <c r="H82" s="99" t="s">
        <v>48</v>
      </c>
      <c r="I82" s="100"/>
    </row>
    <row r="83" spans="1:15" ht="27" customHeight="1" x14ac:dyDescent="0.2">
      <c r="A83" s="78" t="s">
        <v>47</v>
      </c>
      <c r="B83" s="78"/>
      <c r="C83" s="78"/>
      <c r="D83" s="78"/>
      <c r="E83" s="78"/>
      <c r="F83" s="78"/>
      <c r="G83" s="78"/>
      <c r="H83" s="78"/>
      <c r="I83" s="78"/>
    </row>
    <row r="84" spans="1:15" ht="15" x14ac:dyDescent="0.25">
      <c r="A84" s="111" t="s">
        <v>12</v>
      </c>
      <c r="B84" s="111"/>
      <c r="C84" s="111"/>
      <c r="D84" s="111"/>
      <c r="E84" s="111"/>
      <c r="F84" s="111"/>
      <c r="G84" s="111"/>
      <c r="H84" s="111"/>
      <c r="I84" s="19"/>
    </row>
  </sheetData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1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7" ma:contentTypeDescription="Create a new document." ma:contentTypeScope="" ma:versionID="2be17c4e61e132aa5db8c5c3c73b966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EFFEA6D-6015-4A54-BD49-13BD98621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J. J. Olson</cp:lastModifiedBy>
  <cp:lastPrinted>2018-07-02T22:43:34Z</cp:lastPrinted>
  <dcterms:created xsi:type="dcterms:W3CDTF">2008-11-12T20:47:25Z</dcterms:created>
  <dcterms:modified xsi:type="dcterms:W3CDTF">2022-09-02T22:16:47Z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2020-10-31T00:00:00Z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https://www.oregon.gov/oha/PH/HEALTHYENVIRONMENTS/DRINKINGWATER/MONITORING/Documents/turb-conv-direct.xls, Turbidity Reporting Form/CT Calculator - Conventional or Direct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