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eneral\Public Works Department\Water\Monthly State Reports\Year 2022\11-2022\"/>
    </mc:Choice>
  </mc:AlternateContent>
  <xr:revisionPtr revIDLastSave="0" documentId="8_{AAA15EBA-AE95-4F06-81DC-8B028EDC9398}" xr6:coauthVersionLast="47" xr6:coauthVersionMax="47" xr10:uidLastSave="{00000000-0000-0000-0000-000000000000}"/>
  <workbookProtection workbookPassword="CCC7" lockStructure="1"/>
  <bookViews>
    <workbookView xWindow="-120" yWindow="-120" windowWidth="29040" windowHeight="158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25" l="1"/>
  <c r="H14" i="25"/>
  <c r="H6" i="25"/>
  <c r="H7" i="25"/>
  <c r="H8" i="25"/>
  <c r="H9" i="25"/>
  <c r="H10" i="25"/>
  <c r="H11" i="25"/>
  <c r="H12" i="25"/>
  <c r="H13" i="25"/>
  <c r="H15" i="25"/>
  <c r="H16" i="25"/>
  <c r="H17" i="25"/>
  <c r="H18" i="25"/>
  <c r="H19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5" i="25"/>
  <c r="G81" i="25"/>
  <c r="D81" i="25"/>
  <c r="H81" i="25" s="1"/>
  <c r="G80" i="25"/>
  <c r="D80" i="25"/>
  <c r="H80" i="25" s="1"/>
  <c r="G79" i="25"/>
  <c r="H79" i="25" s="1"/>
  <c r="D79" i="25"/>
  <c r="G78" i="25"/>
  <c r="D78" i="25"/>
  <c r="G77" i="25"/>
  <c r="D77" i="25"/>
  <c r="G76" i="25"/>
  <c r="D76" i="25"/>
  <c r="H76" i="25" s="1"/>
  <c r="G75" i="25"/>
  <c r="D75" i="25"/>
  <c r="G74" i="25"/>
  <c r="D74" i="25"/>
  <c r="H74" i="25" s="1"/>
  <c r="G73" i="25"/>
  <c r="D73" i="25"/>
  <c r="H73" i="25" s="1"/>
  <c r="G72" i="25"/>
  <c r="D72" i="25"/>
  <c r="H72" i="25" s="1"/>
  <c r="G71" i="25"/>
  <c r="H71" i="25" s="1"/>
  <c r="D71" i="25"/>
  <c r="G70" i="25"/>
  <c r="D70" i="25"/>
  <c r="G69" i="25"/>
  <c r="D69" i="25"/>
  <c r="H68" i="25"/>
  <c r="G68" i="25"/>
  <c r="D68" i="25"/>
  <c r="G67" i="25"/>
  <c r="D67" i="25"/>
  <c r="G66" i="25"/>
  <c r="D66" i="25"/>
  <c r="H66" i="25" s="1"/>
  <c r="G65" i="25"/>
  <c r="D65" i="25"/>
  <c r="G64" i="25"/>
  <c r="D64" i="25"/>
  <c r="H64" i="25" s="1"/>
  <c r="G63" i="25"/>
  <c r="H63" i="25" s="1"/>
  <c r="D63" i="25"/>
  <c r="G62" i="25"/>
  <c r="D62" i="25"/>
  <c r="G61" i="25"/>
  <c r="D61" i="25"/>
  <c r="G60" i="25"/>
  <c r="D60" i="25"/>
  <c r="H60" i="25" s="1"/>
  <c r="G59" i="25"/>
  <c r="D59" i="25"/>
  <c r="G58" i="25"/>
  <c r="D58" i="25"/>
  <c r="H58" i="25" s="1"/>
  <c r="G57" i="25"/>
  <c r="D57" i="25"/>
  <c r="H57" i="25" s="1"/>
  <c r="G56" i="25"/>
  <c r="D56" i="25"/>
  <c r="H56" i="25" s="1"/>
  <c r="G55" i="25"/>
  <c r="H55" i="25" s="1"/>
  <c r="D55" i="25"/>
  <c r="G54" i="25"/>
  <c r="D54" i="25"/>
  <c r="G53" i="25"/>
  <c r="D53" i="25"/>
  <c r="G52" i="25"/>
  <c r="H52" i="25" s="1"/>
  <c r="D52" i="25"/>
  <c r="G51" i="25"/>
  <c r="D51" i="25"/>
  <c r="I41" i="25"/>
  <c r="H65" i="25" l="1"/>
  <c r="H51" i="25"/>
  <c r="H53" i="25"/>
  <c r="H62" i="25"/>
  <c r="H67" i="25"/>
  <c r="H69" i="25"/>
  <c r="H78" i="25"/>
  <c r="H54" i="25"/>
  <c r="H59" i="25"/>
  <c r="H61" i="25"/>
  <c r="H70" i="25"/>
  <c r="H75" i="25"/>
  <c r="H77" i="25"/>
</calcChain>
</file>

<file path=xl/sharedStrings.xml><?xml version="1.0" encoding="utf-8"?>
<sst xmlns="http://schemas.openxmlformats.org/spreadsheetml/2006/main" count="66" uniqueCount="59">
  <si>
    <t xml:space="preserve">OHA - Drinking Water Services -Turbidity Monitoring Report Form </t>
  </si>
  <si>
    <t>County:</t>
  </si>
  <si>
    <t>Washington</t>
  </si>
  <si>
    <t>Conventional or Direct Filtration</t>
  </si>
  <si>
    <t xml:space="preserve">Month/Year: </t>
  </si>
  <si>
    <t>November/2022</t>
  </si>
  <si>
    <t xml:space="preserve">System Name: </t>
  </si>
  <si>
    <t>Banks Water Department</t>
  </si>
  <si>
    <t>ID#: 41</t>
  </si>
  <si>
    <t>00076</t>
  </si>
  <si>
    <t xml:space="preserve">WTP :  TP - 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</si>
  <si>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</si>
  <si>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</si>
  <si>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</si>
  <si>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</si>
  <si>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</si>
  <si>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</si>
  <si>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</si>
  <si>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</si>
  <si>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t>Highest Reading of the Day 1 [NTU]</t>
  </si>
  <si>
    <t>Monthly Summary (Answer Yes or No)</t>
  </si>
  <si>
    <t>95% of 4-hour turbidity readings ≤ 0.3 NTU?</t>
  </si>
  <si>
    <t>Yes / No</t>
  </si>
  <si>
    <t>CT's met everyday?
 (see back)</t>
  </si>
  <si>
    <t xml:space="preserve">All Cl2 residual at entry point
  ≥ 0.2 mg/l? </t>
  </si>
  <si>
    <t>All 4-hour turbidity readings ≤ 1 NTU?</t>
  </si>
  <si>
    <t>All turbidity readings &lt; IFE2 triggers</t>
  </si>
  <si>
    <t xml:space="preserve">Notes:  </t>
  </si>
  <si>
    <t>PHONE #: ( 503 ) - 729 -1028</t>
  </si>
  <si>
    <t xml:space="preserve">      1  Including continuous NTU data, if applicable, for optimization recording purposes.  Compliance values in columns 12 AM through 8 PM may not                  </t>
  </si>
  <si>
    <t xml:space="preserve">        correspond to continuous readings' maximum.  2 IFE = Individ. Filter Effl. (333-061-0040(1)(d)(B&amp;C)) </t>
  </si>
  <si>
    <t xml:space="preserve">        PAGE 1 of 2</t>
  </si>
  <si>
    <t>OHA - Drinking Water Program - Surface Water Quality Data Form</t>
  </si>
  <si>
    <t>WTP - :</t>
  </si>
  <si>
    <t xml:space="preserve">ID#: 41 </t>
  </si>
  <si>
    <t>Month/Year:</t>
  </si>
  <si>
    <t xml:space="preserve"> Disinfection Giardia Log Inactive:</t>
  </si>
  <si>
    <t>Date / Time</t>
  </si>
  <si>
    <t>Minimum Cl2 Residual at 1st User ( C ) 3</t>
  </si>
  <si>
    <t>Contact Time         (T)</t>
  </si>
  <si>
    <t>Actual CT</t>
  </si>
  <si>
    <t>Temp</t>
  </si>
  <si>
    <t>pH</t>
  </si>
  <si>
    <t>Required CT</t>
  </si>
  <si>
    <t>CT Met? 3</t>
  </si>
  <si>
    <t>Peak Hourly Demand Flow</t>
  </si>
  <si>
    <t>[ppm or mg/L]</t>
  </si>
  <si>
    <t>[minutes]</t>
  </si>
  <si>
    <t>C X T</t>
  </si>
  <si>
    <t>[° C]</t>
  </si>
  <si>
    <t>formula</t>
  </si>
  <si>
    <t>[GPM]</t>
  </si>
  <si>
    <t xml:space="preserve">3 If Cl2 at entry point &lt; 0.2 mg/l or CT not met, notify DWS within 24 hours.  </t>
  </si>
  <si>
    <t>Revised July 2018</t>
  </si>
  <si>
    <t>Return by 10th of following month by email, fax, or mail to: 
dwp.dmce@state.or.us; 971-673-0694; or Drinking Water Services, PO Box 14350, Portland, OR  97293-0350</t>
  </si>
  <si>
    <t>PAGE 2 of 2</t>
  </si>
  <si>
    <t>PRINTED NAME: Jeffrey Olson</t>
  </si>
  <si>
    <r>
      <t xml:space="preserve">SIGNATURE: </t>
    </r>
    <r>
      <rPr>
        <b/>
        <sz val="11"/>
        <rFont val="Apple Chancery"/>
        <family val="4"/>
      </rPr>
      <t>Jeffrey Olson</t>
    </r>
  </si>
  <si>
    <t>CERT #: 766039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</si>
</sst>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0.0"/>
    <numFmt numFmtId="166" formatCode="h:mm;@"/>
  </numFmts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u/>
      <sz val="11"/>
      <name val="Arial"/>
      <family val="2"/>
    </font>
    <font>
      <b/>
      <sz val="11"/>
      <name val="Apple Chancery"/>
      <family val="4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165" fontId="3" fillId="0" borderId="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2" fontId="4" fillId="0" borderId="27" xfId="0" applyNumberFormat="1" applyFont="1" applyBorder="1" applyAlignment="1" applyProtection="1">
      <alignment horizontal="center"/>
      <protection locked="0"/>
    </xf>
    <xf numFmtId="2" fontId="4" fillId="0" borderId="28" xfId="0" applyNumberFormat="1" applyFont="1" applyBorder="1" applyAlignment="1" applyProtection="1">
      <alignment horizontal="center"/>
      <protection locked="0"/>
    </xf>
    <xf numFmtId="2" fontId="4" fillId="0" borderId="29" xfId="0" applyNumberFormat="1" applyFont="1" applyBorder="1" applyAlignment="1" applyProtection="1">
      <alignment horizontal="center"/>
      <protection locked="0"/>
    </xf>
    <xf numFmtId="2" fontId="4" fillId="0" borderId="30" xfId="0" applyNumberFormat="1" applyFont="1" applyBorder="1" applyAlignment="1" applyProtection="1">
      <alignment horizontal="center"/>
      <protection locked="0"/>
    </xf>
    <xf numFmtId="2" fontId="4" fillId="0" borderId="3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14" fontId="3" fillId="0" borderId="49" xfId="0" applyNumberFormat="1" applyFont="1" applyBorder="1" applyAlignment="1" applyProtection="1">
      <alignment wrapText="1"/>
      <protection locked="0"/>
    </xf>
    <xf numFmtId="0" fontId="3" fillId="0" borderId="49" xfId="0" applyFont="1" applyBorder="1" applyAlignment="1" applyProtection="1">
      <alignment wrapText="1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165" fontId="4" fillId="0" borderId="17" xfId="0" applyNumberFormat="1" applyFont="1" applyBorder="1" applyAlignment="1" applyProtection="1">
      <alignment horizontal="center"/>
      <protection locked="0"/>
    </xf>
    <xf numFmtId="165" fontId="4" fillId="0" borderId="57" xfId="0" applyNumberFormat="1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165" fontId="4" fillId="0" borderId="28" xfId="0" applyNumberFormat="1" applyFont="1" applyBorder="1" applyAlignment="1" applyProtection="1">
      <alignment horizontal="center"/>
      <protection locked="0"/>
    </xf>
    <xf numFmtId="165" fontId="4" fillId="0" borderId="29" xfId="0" applyNumberFormat="1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2" fontId="4" fillId="0" borderId="16" xfId="0" applyNumberFormat="1" applyFont="1" applyBorder="1" applyAlignment="1" applyProtection="1">
      <alignment horizontal="center"/>
      <protection locked="0"/>
    </xf>
    <xf numFmtId="2" fontId="4" fillId="0" borderId="24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5" xfId="0" applyNumberFormat="1" applyFont="1" applyBorder="1" applyAlignment="1" applyProtection="1">
      <alignment horizontal="center"/>
      <protection locked="0"/>
    </xf>
    <xf numFmtId="165" fontId="4" fillId="0" borderId="18" xfId="0" applyNumberFormat="1" applyFont="1" applyBorder="1" applyAlignment="1" applyProtection="1">
      <alignment horizontal="center"/>
      <protection locked="0"/>
    </xf>
    <xf numFmtId="165" fontId="4" fillId="0" borderId="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3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49" fontId="3" fillId="0" borderId="5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56" xfId="0" applyFont="1" applyBorder="1" applyAlignment="1" applyProtection="1">
      <alignment horizontal="left" vertical="top" wrapText="1"/>
      <protection locked="0"/>
    </xf>
    <xf numFmtId="0" fontId="3" fillId="0" borderId="52" xfId="0" applyFont="1" applyBorder="1" applyAlignment="1" applyProtection="1">
      <alignment wrapText="1"/>
      <protection locked="0"/>
    </xf>
    <xf numFmtId="0" fontId="3" fillId="0" borderId="53" xfId="0" applyFont="1" applyBorder="1" applyAlignment="1" applyProtection="1">
      <alignment wrapText="1"/>
      <protection locked="0"/>
    </xf>
    <xf numFmtId="0" fontId="3" fillId="0" borderId="54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vertical="top" wrapText="1"/>
      <protection locked="0"/>
    </xf>
    <xf numFmtId="0" fontId="3" fillId="0" borderId="51" xfId="0" applyFont="1" applyBorder="1" applyAlignment="1" applyProtection="1">
      <alignment vertical="top" wrapText="1"/>
      <protection locked="0"/>
    </xf>
    <xf numFmtId="0" fontId="3" fillId="0" borderId="46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55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635794</xdr:colOff>
      <xdr:row>37</xdr:row>
      <xdr:rowOff>123825</xdr:rowOff>
    </xdr:from>
    <xdr:to>
      <xdr:col>6</xdr:col>
      <xdr:colOff>16669</xdr:colOff>
      <xdr:row>38</xdr:row>
      <xdr:rowOff>159544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47EF8F33-0F76-4C63-BEBA-3833E4A795CC}"/>
            </a:ext>
          </a:extLst>
        </xdr:cNvPr>
        <xdr:cNvSpPr/>
      </xdr:nvSpPr>
      <xdr:spPr>
        <a:xfrm>
          <a:off x="5600700" y="10506075"/>
          <a:ext cx="357188" cy="2262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942975</xdr:colOff>
      <xdr:row>37</xdr:row>
      <xdr:rowOff>121444</xdr:rowOff>
    </xdr:from>
    <xdr:to>
      <xdr:col>7</xdr:col>
      <xdr:colOff>1300163</xdr:colOff>
      <xdr:row>38</xdr:row>
      <xdr:rowOff>157163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BA2634F8-E1CD-42E5-A9E2-3CC92FAE90ED}"/>
            </a:ext>
          </a:extLst>
        </xdr:cNvPr>
        <xdr:cNvSpPr/>
      </xdr:nvSpPr>
      <xdr:spPr>
        <a:xfrm>
          <a:off x="7860506" y="10503694"/>
          <a:ext cx="357188" cy="2262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4"/>
  <sheetViews>
    <sheetView tabSelected="1" view="pageBreakPreview" zoomScale="80" zoomScaleNormal="80" zoomScaleSheetLayoutView="80" workbookViewId="0">
      <selection activeCell="B35" sqref="B35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256" width="9.140625" style="1" customWidth="1"/>
  </cols>
  <sheetData>
    <row r="1" spans="1:9" s="2" customFormat="1" ht="20.100000000000001" customHeight="1" x14ac:dyDescent="0.2">
      <c r="A1" s="80" t="s">
        <v>0</v>
      </c>
      <c r="B1" s="80"/>
      <c r="C1" s="80"/>
      <c r="D1" s="80"/>
      <c r="E1" s="80"/>
      <c r="F1" s="80"/>
      <c r="G1" s="80"/>
      <c r="H1" s="3" t="s">
        <v>1</v>
      </c>
      <c r="I1" s="4" t="s">
        <v>2</v>
      </c>
    </row>
    <row r="2" spans="1:9" s="2" customFormat="1" ht="20.25" customHeight="1" x14ac:dyDescent="0.2">
      <c r="A2" s="93" t="s">
        <v>3</v>
      </c>
      <c r="B2" s="93"/>
      <c r="C2" s="93"/>
      <c r="D2" s="93"/>
      <c r="E2" s="93"/>
      <c r="F2" s="93"/>
      <c r="G2" s="93"/>
      <c r="H2" s="5" t="s">
        <v>4</v>
      </c>
      <c r="I2" s="6" t="s">
        <v>5</v>
      </c>
    </row>
    <row r="3" spans="1:9" s="7" customFormat="1" ht="20.100000000000001" customHeight="1" x14ac:dyDescent="0.25">
      <c r="A3" s="8" t="s">
        <v>6</v>
      </c>
      <c r="B3" s="88" t="s">
        <v>7</v>
      </c>
      <c r="C3" s="88"/>
      <c r="D3" s="88"/>
      <c r="E3" s="9" t="s">
        <v>8</v>
      </c>
      <c r="F3" s="103" t="s">
        <v>9</v>
      </c>
      <c r="G3" s="103"/>
      <c r="H3" s="10" t="s">
        <v>10</v>
      </c>
      <c r="I3" s="11" t="s">
        <v>11</v>
      </c>
    </row>
    <row r="4" spans="1:9" s="12" customFormat="1" ht="31.5" customHeight="1" x14ac:dyDescent="0.2">
      <c r="A4" s="13" t="s">
        <v>12</v>
      </c>
      <c r="B4" s="14" t="s">
        <v>13</v>
      </c>
      <c r="C4" s="15" t="s">
        <v>14</v>
      </c>
      <c r="D4" s="16" t="s">
        <v>15</v>
      </c>
      <c r="E4" s="17" t="s">
        <v>16</v>
      </c>
      <c r="F4" s="18" t="s">
        <v>17</v>
      </c>
      <c r="G4" s="19" t="s">
        <v>18</v>
      </c>
      <c r="H4" s="115" t="s">
        <v>19</v>
      </c>
      <c r="I4" s="116"/>
    </row>
    <row r="5" spans="1:9" ht="22.15" customHeight="1" x14ac:dyDescent="0.2">
      <c r="A5" s="20">
        <v>1</v>
      </c>
      <c r="B5" s="69">
        <v>0.02</v>
      </c>
      <c r="C5" s="71">
        <v>0.02</v>
      </c>
      <c r="D5" s="71">
        <v>0.03</v>
      </c>
      <c r="E5" s="72">
        <v>0.02</v>
      </c>
      <c r="F5" s="73">
        <v>0.08</v>
      </c>
      <c r="G5" s="74">
        <v>0.02</v>
      </c>
      <c r="H5" s="97">
        <f>MAX(B5:G5)</f>
        <v>0.08</v>
      </c>
      <c r="I5" s="98"/>
    </row>
    <row r="6" spans="1:9" ht="22.15" customHeight="1" x14ac:dyDescent="0.2">
      <c r="A6" s="21">
        <v>2</v>
      </c>
      <c r="B6" s="70">
        <v>0.04</v>
      </c>
      <c r="C6" s="75">
        <v>0.03</v>
      </c>
      <c r="D6" s="75">
        <v>7.0000000000000007E-2</v>
      </c>
      <c r="E6" s="76">
        <v>0.08</v>
      </c>
      <c r="F6" s="57">
        <v>0.02</v>
      </c>
      <c r="G6" s="77">
        <v>0.06</v>
      </c>
      <c r="H6" s="97">
        <f t="shared" ref="H6:H34" si="0">MAX(B6:G6)</f>
        <v>0.08</v>
      </c>
      <c r="I6" s="98"/>
    </row>
    <row r="7" spans="1:9" ht="22.15" customHeight="1" x14ac:dyDescent="0.2">
      <c r="A7" s="21">
        <v>3</v>
      </c>
      <c r="B7" s="70">
        <v>0.09</v>
      </c>
      <c r="C7" s="75">
        <v>0.02</v>
      </c>
      <c r="D7" s="75">
        <v>0.03</v>
      </c>
      <c r="E7" s="76">
        <v>7.0000000000000007E-2</v>
      </c>
      <c r="F7" s="57">
        <v>0.02</v>
      </c>
      <c r="G7" s="77">
        <v>0.03</v>
      </c>
      <c r="H7" s="97">
        <f t="shared" si="0"/>
        <v>0.09</v>
      </c>
      <c r="I7" s="98"/>
    </row>
    <row r="8" spans="1:9" ht="22.15" customHeight="1" x14ac:dyDescent="0.2">
      <c r="A8" s="21">
        <v>4</v>
      </c>
      <c r="B8" s="70">
        <v>0.02</v>
      </c>
      <c r="C8" s="75">
        <v>0.02</v>
      </c>
      <c r="D8" s="75">
        <v>0.08</v>
      </c>
      <c r="E8" s="76">
        <v>7.0000000000000007E-2</v>
      </c>
      <c r="F8" s="57">
        <v>7.0000000000000007E-2</v>
      </c>
      <c r="G8" s="77">
        <v>0.04</v>
      </c>
      <c r="H8" s="97">
        <f t="shared" si="0"/>
        <v>0.08</v>
      </c>
      <c r="I8" s="98"/>
    </row>
    <row r="9" spans="1:9" ht="22.15" customHeight="1" x14ac:dyDescent="0.2">
      <c r="A9" s="21">
        <v>5</v>
      </c>
      <c r="B9" s="70">
        <v>0.04</v>
      </c>
      <c r="C9" s="75">
        <v>0.06</v>
      </c>
      <c r="D9" s="75">
        <v>0.1</v>
      </c>
      <c r="E9" s="76">
        <v>0.09</v>
      </c>
      <c r="F9" s="57">
        <v>7.0000000000000007E-2</v>
      </c>
      <c r="G9" s="77">
        <v>0.04</v>
      </c>
      <c r="H9" s="97">
        <f t="shared" si="0"/>
        <v>0.1</v>
      </c>
      <c r="I9" s="98"/>
    </row>
    <row r="10" spans="1:9" ht="22.15" customHeight="1" x14ac:dyDescent="0.2">
      <c r="A10" s="21">
        <v>6</v>
      </c>
      <c r="B10" s="70">
        <v>0.05</v>
      </c>
      <c r="C10" s="75">
        <v>0.09</v>
      </c>
      <c r="D10" s="75">
        <v>0.08</v>
      </c>
      <c r="E10" s="76">
        <v>0.09</v>
      </c>
      <c r="F10" s="57">
        <v>0.04</v>
      </c>
      <c r="G10" s="77">
        <v>0.02</v>
      </c>
      <c r="H10" s="97">
        <f t="shared" si="0"/>
        <v>0.09</v>
      </c>
      <c r="I10" s="98"/>
    </row>
    <row r="11" spans="1:9" ht="22.15" customHeight="1" x14ac:dyDescent="0.2">
      <c r="A11" s="21">
        <v>7</v>
      </c>
      <c r="B11" s="70">
        <v>0.09</v>
      </c>
      <c r="C11" s="75">
        <v>0.08</v>
      </c>
      <c r="D11" s="75">
        <v>0.03</v>
      </c>
      <c r="E11" s="76">
        <v>0.09</v>
      </c>
      <c r="F11" s="57">
        <v>0.04</v>
      </c>
      <c r="G11" s="77">
        <v>0.01</v>
      </c>
      <c r="H11" s="97">
        <f t="shared" si="0"/>
        <v>0.09</v>
      </c>
      <c r="I11" s="98"/>
    </row>
    <row r="12" spans="1:9" ht="22.15" customHeight="1" x14ac:dyDescent="0.2">
      <c r="A12" s="21">
        <v>8</v>
      </c>
      <c r="B12" s="70">
        <v>0.09</v>
      </c>
      <c r="C12" s="75">
        <v>0.06</v>
      </c>
      <c r="D12" s="75">
        <v>0.04</v>
      </c>
      <c r="E12" s="76">
        <v>7.0000000000000007E-2</v>
      </c>
      <c r="F12" s="57">
        <v>0.05</v>
      </c>
      <c r="G12" s="77">
        <v>0.04</v>
      </c>
      <c r="H12" s="97">
        <f t="shared" si="0"/>
        <v>0.09</v>
      </c>
      <c r="I12" s="98"/>
    </row>
    <row r="13" spans="1:9" ht="22.15" customHeight="1" x14ac:dyDescent="0.2">
      <c r="A13" s="21">
        <v>9</v>
      </c>
      <c r="B13" s="70">
        <v>0.02</v>
      </c>
      <c r="C13" s="75">
        <v>0.02</v>
      </c>
      <c r="D13" s="75">
        <v>0.02</v>
      </c>
      <c r="E13" s="76">
        <v>0.02</v>
      </c>
      <c r="F13" s="57">
        <v>0.03</v>
      </c>
      <c r="G13" s="77">
        <v>0.09</v>
      </c>
      <c r="H13" s="97">
        <f t="shared" si="0"/>
        <v>0.09</v>
      </c>
      <c r="I13" s="98"/>
    </row>
    <row r="14" spans="1:9" ht="22.15" customHeight="1" x14ac:dyDescent="0.2">
      <c r="A14" s="21">
        <v>10</v>
      </c>
      <c r="B14" s="70">
        <v>0.13</v>
      </c>
      <c r="C14" s="75">
        <v>0.21</v>
      </c>
      <c r="D14" s="75">
        <v>0.18</v>
      </c>
      <c r="E14" s="76">
        <v>0.2</v>
      </c>
      <c r="F14" s="57">
        <v>0.2</v>
      </c>
      <c r="G14" s="77">
        <v>0.14000000000000001</v>
      </c>
      <c r="H14" s="97">
        <f>MAX(B14:G14)</f>
        <v>0.21</v>
      </c>
      <c r="I14" s="98"/>
    </row>
    <row r="15" spans="1:9" ht="22.15" customHeight="1" x14ac:dyDescent="0.2">
      <c r="A15" s="21">
        <v>11</v>
      </c>
      <c r="B15" s="70">
        <v>0.11</v>
      </c>
      <c r="C15" s="75">
        <v>0.15</v>
      </c>
      <c r="D15" s="75">
        <v>0.09</v>
      </c>
      <c r="E15" s="76">
        <v>0.17</v>
      </c>
      <c r="F15" s="57">
        <v>0.17</v>
      </c>
      <c r="G15" s="77">
        <v>0.1</v>
      </c>
      <c r="H15" s="97">
        <f t="shared" si="0"/>
        <v>0.17</v>
      </c>
      <c r="I15" s="98"/>
    </row>
    <row r="16" spans="1:9" ht="22.15" customHeight="1" x14ac:dyDescent="0.2">
      <c r="A16" s="21">
        <v>12</v>
      </c>
      <c r="B16" s="70">
        <v>0.1</v>
      </c>
      <c r="C16" s="75">
        <v>0.17</v>
      </c>
      <c r="D16" s="75">
        <v>0.13</v>
      </c>
      <c r="E16" s="76">
        <v>0.15</v>
      </c>
      <c r="F16" s="57">
        <v>0.16</v>
      </c>
      <c r="G16" s="77">
        <v>0.13</v>
      </c>
      <c r="H16" s="97">
        <f t="shared" si="0"/>
        <v>0.17</v>
      </c>
      <c r="I16" s="98"/>
    </row>
    <row r="17" spans="1:9" ht="22.15" customHeight="1" x14ac:dyDescent="0.2">
      <c r="A17" s="21">
        <v>13</v>
      </c>
      <c r="B17" s="70">
        <v>0.17</v>
      </c>
      <c r="C17" s="75">
        <v>0.1</v>
      </c>
      <c r="D17" s="75">
        <v>0.12</v>
      </c>
      <c r="E17" s="76">
        <v>0.16</v>
      </c>
      <c r="F17" s="57">
        <v>0.12</v>
      </c>
      <c r="G17" s="77">
        <v>0.17</v>
      </c>
      <c r="H17" s="97">
        <f t="shared" si="0"/>
        <v>0.17</v>
      </c>
      <c r="I17" s="98"/>
    </row>
    <row r="18" spans="1:9" ht="22.15" customHeight="1" x14ac:dyDescent="0.2">
      <c r="A18" s="21">
        <v>14</v>
      </c>
      <c r="B18" s="70">
        <v>0.09</v>
      </c>
      <c r="C18" s="75">
        <v>0.17</v>
      </c>
      <c r="D18" s="75">
        <v>0.12</v>
      </c>
      <c r="E18" s="76">
        <v>0.08</v>
      </c>
      <c r="F18" s="57">
        <v>0.17</v>
      </c>
      <c r="G18" s="77">
        <v>0.16</v>
      </c>
      <c r="H18" s="97">
        <f t="shared" si="0"/>
        <v>0.17</v>
      </c>
      <c r="I18" s="98"/>
    </row>
    <row r="19" spans="1:9" ht="22.15" customHeight="1" x14ac:dyDescent="0.2">
      <c r="A19" s="21">
        <v>15</v>
      </c>
      <c r="B19" s="70">
        <v>0.16</v>
      </c>
      <c r="C19" s="75">
        <v>0.11</v>
      </c>
      <c r="D19" s="75">
        <v>0.12</v>
      </c>
      <c r="E19" s="76">
        <v>0.17</v>
      </c>
      <c r="F19" s="57">
        <v>0.11</v>
      </c>
      <c r="G19" s="77">
        <v>0.1</v>
      </c>
      <c r="H19" s="97">
        <f t="shared" si="0"/>
        <v>0.17</v>
      </c>
      <c r="I19" s="98"/>
    </row>
    <row r="20" spans="1:9" ht="22.15" customHeight="1" x14ac:dyDescent="0.2">
      <c r="A20" s="21">
        <v>16</v>
      </c>
      <c r="B20" s="70">
        <v>0.1</v>
      </c>
      <c r="C20" s="75">
        <v>0.12</v>
      </c>
      <c r="D20" s="75">
        <v>0.1</v>
      </c>
      <c r="E20" s="76">
        <v>0.08</v>
      </c>
      <c r="F20" s="57">
        <v>0.11</v>
      </c>
      <c r="G20" s="77">
        <v>0.04</v>
      </c>
      <c r="H20" s="97">
        <f t="shared" ref="H20" si="1">MAX(B20:G20)</f>
        <v>0.12</v>
      </c>
      <c r="I20" s="98"/>
    </row>
    <row r="21" spans="1:9" ht="22.15" customHeight="1" x14ac:dyDescent="0.2">
      <c r="A21" s="21">
        <v>17</v>
      </c>
      <c r="B21" s="70">
        <v>0.11</v>
      </c>
      <c r="C21" s="75">
        <v>0.04</v>
      </c>
      <c r="D21" s="75">
        <v>0.11</v>
      </c>
      <c r="E21" s="76">
        <v>0.03</v>
      </c>
      <c r="F21" s="57">
        <v>0.02</v>
      </c>
      <c r="G21" s="77">
        <v>0.02</v>
      </c>
      <c r="H21" s="97">
        <f t="shared" si="0"/>
        <v>0.11</v>
      </c>
      <c r="I21" s="98"/>
    </row>
    <row r="22" spans="1:9" ht="22.15" customHeight="1" x14ac:dyDescent="0.2">
      <c r="A22" s="21">
        <v>18</v>
      </c>
      <c r="B22" s="70">
        <v>0.06</v>
      </c>
      <c r="C22" s="75">
        <v>0.03</v>
      </c>
      <c r="D22" s="75">
        <v>0.06</v>
      </c>
      <c r="E22" s="76">
        <v>0.02</v>
      </c>
      <c r="F22" s="57">
        <v>0.02</v>
      </c>
      <c r="G22" s="77">
        <v>0.06</v>
      </c>
      <c r="H22" s="97">
        <f t="shared" si="0"/>
        <v>0.06</v>
      </c>
      <c r="I22" s="98"/>
    </row>
    <row r="23" spans="1:9" ht="22.15" customHeight="1" x14ac:dyDescent="0.2">
      <c r="A23" s="21">
        <v>19</v>
      </c>
      <c r="B23" s="70">
        <v>0.01</v>
      </c>
      <c r="C23" s="75">
        <v>0.03</v>
      </c>
      <c r="D23" s="75">
        <v>0.08</v>
      </c>
      <c r="E23" s="76">
        <v>7.0000000000000007E-2</v>
      </c>
      <c r="F23" s="57">
        <v>0.09</v>
      </c>
      <c r="G23" s="77">
        <v>0.09</v>
      </c>
      <c r="H23" s="97">
        <f t="shared" si="0"/>
        <v>0.09</v>
      </c>
      <c r="I23" s="98"/>
    </row>
    <row r="24" spans="1:9" ht="22.15" customHeight="1" x14ac:dyDescent="0.2">
      <c r="A24" s="21">
        <v>20</v>
      </c>
      <c r="B24" s="70">
        <v>0.09</v>
      </c>
      <c r="C24" s="75">
        <v>7.0000000000000007E-2</v>
      </c>
      <c r="D24" s="75">
        <v>7.0000000000000007E-2</v>
      </c>
      <c r="E24" s="76">
        <v>0.06</v>
      </c>
      <c r="F24" s="57">
        <v>0.08</v>
      </c>
      <c r="G24" s="77">
        <v>0.12</v>
      </c>
      <c r="H24" s="97">
        <f t="shared" si="0"/>
        <v>0.12</v>
      </c>
      <c r="I24" s="98"/>
    </row>
    <row r="25" spans="1:9" ht="22.15" customHeight="1" x14ac:dyDescent="0.2">
      <c r="A25" s="21">
        <v>21</v>
      </c>
      <c r="B25" s="70">
        <v>7.0000000000000007E-2</v>
      </c>
      <c r="C25" s="75">
        <v>0.09</v>
      </c>
      <c r="D25" s="75">
        <v>0.1</v>
      </c>
      <c r="E25" s="76">
        <v>0.04</v>
      </c>
      <c r="F25" s="57">
        <v>0.06</v>
      </c>
      <c r="G25" s="77">
        <v>0.02</v>
      </c>
      <c r="H25" s="97">
        <f t="shared" si="0"/>
        <v>0.1</v>
      </c>
      <c r="I25" s="98"/>
    </row>
    <row r="26" spans="1:9" ht="22.15" customHeight="1" x14ac:dyDescent="0.2">
      <c r="A26" s="21">
        <v>22</v>
      </c>
      <c r="B26" s="70">
        <v>0.01</v>
      </c>
      <c r="C26" s="75">
        <v>0.05</v>
      </c>
      <c r="D26" s="75">
        <v>0.05</v>
      </c>
      <c r="E26" s="76">
        <v>0.05</v>
      </c>
      <c r="F26" s="57">
        <v>0.03</v>
      </c>
      <c r="G26" s="77">
        <v>0.04</v>
      </c>
      <c r="H26" s="97">
        <f t="shared" si="0"/>
        <v>0.05</v>
      </c>
      <c r="I26" s="98"/>
    </row>
    <row r="27" spans="1:9" ht="22.15" customHeight="1" x14ac:dyDescent="0.2">
      <c r="A27" s="21">
        <v>23</v>
      </c>
      <c r="B27" s="70">
        <v>0.04</v>
      </c>
      <c r="C27" s="75">
        <v>0.05</v>
      </c>
      <c r="D27" s="75">
        <v>0.05</v>
      </c>
      <c r="E27" s="76">
        <v>0.05</v>
      </c>
      <c r="F27" s="57">
        <v>0.06</v>
      </c>
      <c r="G27" s="77">
        <v>0.06</v>
      </c>
      <c r="H27" s="97">
        <f t="shared" si="0"/>
        <v>0.06</v>
      </c>
      <c r="I27" s="98"/>
    </row>
    <row r="28" spans="1:9" ht="22.15" customHeight="1" x14ac:dyDescent="0.2">
      <c r="A28" s="21">
        <v>24</v>
      </c>
      <c r="B28" s="70">
        <v>0.05</v>
      </c>
      <c r="C28" s="75">
        <v>0.05</v>
      </c>
      <c r="D28" s="75">
        <v>0.05</v>
      </c>
      <c r="E28" s="76">
        <v>0.05</v>
      </c>
      <c r="F28" s="57">
        <v>0.05</v>
      </c>
      <c r="G28" s="77">
        <v>0.05</v>
      </c>
      <c r="H28" s="97">
        <f t="shared" si="0"/>
        <v>0.05</v>
      </c>
      <c r="I28" s="98"/>
    </row>
    <row r="29" spans="1:9" ht="22.15" customHeight="1" x14ac:dyDescent="0.2">
      <c r="A29" s="21">
        <v>25</v>
      </c>
      <c r="B29" s="70">
        <v>0.05</v>
      </c>
      <c r="C29" s="75">
        <v>0.05</v>
      </c>
      <c r="D29" s="75">
        <v>0.05</v>
      </c>
      <c r="E29" s="76">
        <v>0.05</v>
      </c>
      <c r="F29" s="57">
        <v>0.04</v>
      </c>
      <c r="G29" s="77">
        <v>0.05</v>
      </c>
      <c r="H29" s="97">
        <f t="shared" si="0"/>
        <v>0.05</v>
      </c>
      <c r="I29" s="98"/>
    </row>
    <row r="30" spans="1:9" ht="22.15" customHeight="1" x14ac:dyDescent="0.2">
      <c r="A30" s="21">
        <v>26</v>
      </c>
      <c r="B30" s="70">
        <v>0.05</v>
      </c>
      <c r="C30" s="75">
        <v>0.04</v>
      </c>
      <c r="D30" s="75">
        <v>0.05</v>
      </c>
      <c r="E30" s="76">
        <v>0.05</v>
      </c>
      <c r="F30" s="57">
        <v>0.05</v>
      </c>
      <c r="G30" s="77">
        <v>0.05</v>
      </c>
      <c r="H30" s="97">
        <f t="shared" si="0"/>
        <v>0.05</v>
      </c>
      <c r="I30" s="98"/>
    </row>
    <row r="31" spans="1:9" ht="22.15" customHeight="1" x14ac:dyDescent="0.2">
      <c r="A31" s="21">
        <v>27</v>
      </c>
      <c r="B31" s="70">
        <v>0.05</v>
      </c>
      <c r="C31" s="75">
        <v>0.05</v>
      </c>
      <c r="D31" s="75">
        <v>0.05</v>
      </c>
      <c r="E31" s="76">
        <v>0.05</v>
      </c>
      <c r="F31" s="57">
        <v>0.05</v>
      </c>
      <c r="G31" s="77">
        <v>0.05</v>
      </c>
      <c r="H31" s="97">
        <f t="shared" si="0"/>
        <v>0.05</v>
      </c>
      <c r="I31" s="98"/>
    </row>
    <row r="32" spans="1:9" ht="22.15" customHeight="1" x14ac:dyDescent="0.2">
      <c r="A32" s="21">
        <v>28</v>
      </c>
      <c r="B32" s="70">
        <v>0.05</v>
      </c>
      <c r="C32" s="75">
        <v>0.05</v>
      </c>
      <c r="D32" s="75">
        <v>0.05</v>
      </c>
      <c r="E32" s="76">
        <v>0.06</v>
      </c>
      <c r="F32" s="57">
        <v>0.06</v>
      </c>
      <c r="G32" s="77">
        <v>0.06</v>
      </c>
      <c r="H32" s="97">
        <f t="shared" si="0"/>
        <v>0.06</v>
      </c>
      <c r="I32" s="98"/>
    </row>
    <row r="33" spans="1:9" ht="22.15" customHeight="1" x14ac:dyDescent="0.2">
      <c r="A33" s="21">
        <v>29</v>
      </c>
      <c r="B33" s="77">
        <v>0.06</v>
      </c>
      <c r="C33" s="77">
        <v>0.05</v>
      </c>
      <c r="D33" s="77">
        <v>0.06</v>
      </c>
      <c r="E33" s="77">
        <v>0.05</v>
      </c>
      <c r="F33" s="77">
        <v>0.06</v>
      </c>
      <c r="G33" s="77">
        <v>0.06</v>
      </c>
      <c r="H33" s="97">
        <f t="shared" si="0"/>
        <v>0.06</v>
      </c>
      <c r="I33" s="98"/>
    </row>
    <row r="34" spans="1:9" ht="22.15" customHeight="1" x14ac:dyDescent="0.2">
      <c r="A34" s="21">
        <v>30</v>
      </c>
      <c r="B34" s="77">
        <v>0.06</v>
      </c>
      <c r="C34" s="77">
        <v>0.06</v>
      </c>
      <c r="D34" s="77">
        <v>0.1</v>
      </c>
      <c r="E34" s="77">
        <v>0.39</v>
      </c>
      <c r="F34" s="77">
        <v>1.24</v>
      </c>
      <c r="G34" s="77">
        <v>2.2400000000000002</v>
      </c>
      <c r="H34" s="97">
        <f t="shared" si="0"/>
        <v>2.2400000000000002</v>
      </c>
      <c r="I34" s="98"/>
    </row>
    <row r="35" spans="1:9" ht="22.15" customHeight="1" x14ac:dyDescent="0.2">
      <c r="A35" s="22">
        <v>31</v>
      </c>
      <c r="B35" s="23"/>
      <c r="C35" s="24"/>
      <c r="D35" s="24"/>
      <c r="E35" s="25"/>
      <c r="F35" s="26"/>
      <c r="G35" s="27"/>
      <c r="H35" s="97"/>
      <c r="I35" s="98"/>
    </row>
    <row r="36" spans="1:9" s="12" customFormat="1" ht="20.65" customHeight="1" x14ac:dyDescent="0.25">
      <c r="A36" s="83" t="s">
        <v>3</v>
      </c>
      <c r="B36" s="84"/>
      <c r="C36" s="84"/>
      <c r="D36" s="84"/>
      <c r="E36" s="85"/>
      <c r="F36" s="94" t="s">
        <v>20</v>
      </c>
      <c r="G36" s="95"/>
      <c r="H36" s="95"/>
      <c r="I36" s="96"/>
    </row>
    <row r="37" spans="1:9" s="28" customFormat="1" ht="36.950000000000003" customHeight="1" x14ac:dyDescent="0.2">
      <c r="A37" s="105" t="s">
        <v>21</v>
      </c>
      <c r="B37" s="106"/>
      <c r="C37" s="106"/>
      <c r="D37" s="106"/>
      <c r="E37" s="29" t="s">
        <v>22</v>
      </c>
      <c r="F37" s="99" t="s">
        <v>23</v>
      </c>
      <c r="G37" s="100"/>
      <c r="H37" s="99" t="s">
        <v>24</v>
      </c>
      <c r="I37" s="100"/>
    </row>
    <row r="38" spans="1:9" s="28" customFormat="1" ht="15" x14ac:dyDescent="0.2">
      <c r="A38" s="81" t="s">
        <v>25</v>
      </c>
      <c r="B38" s="82"/>
      <c r="C38" s="82"/>
      <c r="D38" s="82"/>
      <c r="E38" s="30" t="s">
        <v>22</v>
      </c>
      <c r="F38" s="89" t="s">
        <v>22</v>
      </c>
      <c r="G38" s="90"/>
      <c r="H38" s="89" t="s">
        <v>22</v>
      </c>
      <c r="I38" s="108"/>
    </row>
    <row r="39" spans="1:9" s="28" customFormat="1" ht="22.5" customHeight="1" x14ac:dyDescent="0.2">
      <c r="A39" s="86" t="s">
        <v>26</v>
      </c>
      <c r="B39" s="87"/>
      <c r="C39" s="87"/>
      <c r="D39" s="87"/>
      <c r="E39" s="31" t="s">
        <v>22</v>
      </c>
      <c r="F39" s="91"/>
      <c r="G39" s="92"/>
      <c r="H39" s="91"/>
      <c r="I39" s="109"/>
    </row>
    <row r="40" spans="1:9" s="12" customFormat="1" ht="20.25" customHeight="1" x14ac:dyDescent="0.25">
      <c r="A40" s="118" t="s">
        <v>27</v>
      </c>
      <c r="B40" s="119"/>
      <c r="C40" s="119"/>
      <c r="D40" s="119"/>
      <c r="E40" s="120"/>
      <c r="F40" s="112" t="s">
        <v>56</v>
      </c>
      <c r="G40" s="113"/>
      <c r="H40" s="113"/>
      <c r="I40" s="114"/>
    </row>
    <row r="41" spans="1:9" s="12" customFormat="1" ht="20.25" customHeight="1" x14ac:dyDescent="0.4">
      <c r="A41" s="118"/>
      <c r="B41" s="119"/>
      <c r="C41" s="119"/>
      <c r="D41" s="119"/>
      <c r="E41" s="120"/>
      <c r="F41" s="112" t="s">
        <v>57</v>
      </c>
      <c r="G41" s="113"/>
      <c r="H41" s="114"/>
      <c r="I41" s="32">
        <f ca="1">TODAY()</f>
        <v>44907</v>
      </c>
    </row>
    <row r="42" spans="1:9" s="12" customFormat="1" ht="21" customHeight="1" x14ac:dyDescent="0.25">
      <c r="A42" s="121"/>
      <c r="B42" s="122"/>
      <c r="C42" s="122"/>
      <c r="D42" s="122"/>
      <c r="E42" s="123"/>
      <c r="F42" s="112" t="s">
        <v>28</v>
      </c>
      <c r="G42" s="113"/>
      <c r="H42" s="114"/>
      <c r="I42" s="33" t="s">
        <v>58</v>
      </c>
    </row>
    <row r="43" spans="1:9" s="1" customFormat="1" ht="14.25" customHeight="1" x14ac:dyDescent="0.2">
      <c r="A43" s="111" t="s">
        <v>29</v>
      </c>
      <c r="B43" s="111"/>
      <c r="C43" s="111"/>
      <c r="D43" s="111"/>
      <c r="E43" s="111"/>
      <c r="F43" s="111"/>
      <c r="G43" s="111"/>
      <c r="H43" s="111"/>
      <c r="I43" s="111"/>
    </row>
    <row r="44" spans="1:9" s="1" customFormat="1" ht="18.75" customHeight="1" x14ac:dyDescent="0.2">
      <c r="A44" s="102" t="s">
        <v>30</v>
      </c>
      <c r="B44" s="102"/>
      <c r="C44" s="102"/>
      <c r="D44" s="102"/>
      <c r="E44" s="102"/>
      <c r="F44" s="102"/>
      <c r="G44" s="102"/>
      <c r="H44" s="102"/>
      <c r="I44" s="102"/>
    </row>
    <row r="45" spans="1:9" x14ac:dyDescent="0.2">
      <c r="A45" s="110" t="s">
        <v>31</v>
      </c>
      <c r="B45" s="110"/>
      <c r="C45" s="110"/>
      <c r="D45" s="110"/>
      <c r="E45" s="110"/>
      <c r="F45" s="110"/>
      <c r="G45" s="110"/>
      <c r="H45" s="110"/>
      <c r="I45" s="110"/>
    </row>
    <row r="46" spans="1:9" ht="15.75" x14ac:dyDescent="0.2">
      <c r="A46" s="104" t="s">
        <v>32</v>
      </c>
      <c r="B46" s="104"/>
      <c r="C46" s="104"/>
      <c r="D46" s="104"/>
      <c r="E46" s="104"/>
      <c r="F46" s="104"/>
      <c r="G46" s="104"/>
      <c r="H46" s="34" t="s">
        <v>33</v>
      </c>
      <c r="I46" s="35"/>
    </row>
    <row r="47" spans="1:9" ht="25.5" x14ac:dyDescent="0.2">
      <c r="A47" s="8" t="s">
        <v>6</v>
      </c>
      <c r="B47" s="88"/>
      <c r="C47" s="88"/>
      <c r="D47" s="36" t="s">
        <v>34</v>
      </c>
      <c r="E47" s="37"/>
      <c r="F47" s="36" t="s">
        <v>35</v>
      </c>
      <c r="G47" s="36"/>
      <c r="H47" s="38" t="s">
        <v>36</v>
      </c>
      <c r="I47" s="39">
        <v>1</v>
      </c>
    </row>
    <row r="48" spans="1:9" x14ac:dyDescent="0.2">
      <c r="A48" s="40"/>
      <c r="I48" s="41"/>
    </row>
    <row r="49" spans="1:9" ht="57" x14ac:dyDescent="0.2">
      <c r="A49" s="42" t="s">
        <v>37</v>
      </c>
      <c r="B49" s="43" t="s">
        <v>38</v>
      </c>
      <c r="C49" s="44" t="s">
        <v>39</v>
      </c>
      <c r="D49" s="44" t="s">
        <v>40</v>
      </c>
      <c r="E49" s="44" t="s">
        <v>41</v>
      </c>
      <c r="F49" s="44" t="s">
        <v>42</v>
      </c>
      <c r="G49" s="44" t="s">
        <v>43</v>
      </c>
      <c r="H49" s="44" t="s">
        <v>44</v>
      </c>
      <c r="I49" s="45" t="s">
        <v>45</v>
      </c>
    </row>
    <row r="50" spans="1:9" ht="15" x14ac:dyDescent="0.2">
      <c r="A50" s="46"/>
      <c r="B50" s="47" t="s">
        <v>46</v>
      </c>
      <c r="C50" s="47" t="s">
        <v>47</v>
      </c>
      <c r="D50" s="48" t="s">
        <v>48</v>
      </c>
      <c r="E50" s="47" t="s">
        <v>49</v>
      </c>
      <c r="F50" s="47"/>
      <c r="G50" s="47" t="s">
        <v>50</v>
      </c>
      <c r="H50" s="47" t="s">
        <v>22</v>
      </c>
      <c r="I50" s="49" t="s">
        <v>51</v>
      </c>
    </row>
    <row r="51" spans="1:9" ht="24" customHeight="1" x14ac:dyDescent="0.2">
      <c r="A51" s="20">
        <v>1</v>
      </c>
      <c r="B51" s="69">
        <v>0.86</v>
      </c>
      <c r="C51" s="50">
        <v>201</v>
      </c>
      <c r="D51" s="51">
        <f t="shared" ref="D51:D81" si="2">IF(B51="","",B51*C51)</f>
        <v>172.85999999999999</v>
      </c>
      <c r="E51" s="78">
        <v>11.06</v>
      </c>
      <c r="F51" s="50">
        <v>7.04</v>
      </c>
      <c r="G51" s="52">
        <f t="shared" ref="G51:G81" si="3">IF(B51="","",IF(E51&lt;12.5,(0.353*$I$47)*(12.006+EXP(2.46-0.073*E51+0.125*B51+0.389*F51)),(0.361*$I$47)*(-2.261+EXP(2.69-0.065*E51+0.111*B51+0.361*F51))))</f>
        <v>35.972248637699231</v>
      </c>
      <c r="H51" s="53" t="str">
        <f t="shared" ref="H51:H81" si="4">IF(D51="","",IF(D51&gt;=G51,"YES","NO"))</f>
        <v>YES</v>
      </c>
      <c r="I51" s="54">
        <v>215</v>
      </c>
    </row>
    <row r="52" spans="1:9" ht="24" customHeight="1" x14ac:dyDescent="0.2">
      <c r="A52" s="21">
        <v>2</v>
      </c>
      <c r="B52" s="70">
        <v>0.84</v>
      </c>
      <c r="C52" s="55">
        <v>201</v>
      </c>
      <c r="D52" s="56">
        <f t="shared" si="2"/>
        <v>168.84</v>
      </c>
      <c r="E52" s="79">
        <v>11</v>
      </c>
      <c r="F52" s="55">
        <v>7.02</v>
      </c>
      <c r="G52" s="52">
        <f t="shared" si="3"/>
        <v>35.785568514826878</v>
      </c>
      <c r="H52" s="58" t="str">
        <f t="shared" si="4"/>
        <v>YES</v>
      </c>
      <c r="I52" s="59">
        <v>215</v>
      </c>
    </row>
    <row r="53" spans="1:9" ht="24" customHeight="1" x14ac:dyDescent="0.2">
      <c r="A53" s="21">
        <v>3</v>
      </c>
      <c r="B53" s="70">
        <v>0.76</v>
      </c>
      <c r="C53" s="50">
        <v>201</v>
      </c>
      <c r="D53" s="56">
        <f t="shared" si="2"/>
        <v>152.76</v>
      </c>
      <c r="E53" s="79">
        <v>10.11</v>
      </c>
      <c r="F53" s="57">
        <v>7</v>
      </c>
      <c r="G53" s="52">
        <f t="shared" si="3"/>
        <v>37.309978271483686</v>
      </c>
      <c r="H53" s="58" t="str">
        <f t="shared" si="4"/>
        <v>YES</v>
      </c>
      <c r="I53" s="54">
        <v>215</v>
      </c>
    </row>
    <row r="54" spans="1:9" ht="24" customHeight="1" x14ac:dyDescent="0.2">
      <c r="A54" s="21">
        <v>4</v>
      </c>
      <c r="B54" s="70">
        <v>0.75</v>
      </c>
      <c r="C54" s="55">
        <v>201</v>
      </c>
      <c r="D54" s="56">
        <f t="shared" si="2"/>
        <v>150.75</v>
      </c>
      <c r="E54" s="79">
        <v>9.7799999999999994</v>
      </c>
      <c r="F54" s="57">
        <v>7</v>
      </c>
      <c r="G54" s="52">
        <f t="shared" si="3"/>
        <v>38.074031837053475</v>
      </c>
      <c r="H54" s="58" t="str">
        <f t="shared" si="4"/>
        <v>YES</v>
      </c>
      <c r="I54" s="59">
        <v>215</v>
      </c>
    </row>
    <row r="55" spans="1:9" ht="24" customHeight="1" x14ac:dyDescent="0.2">
      <c r="A55" s="21">
        <v>5</v>
      </c>
      <c r="B55" s="70">
        <v>0.71</v>
      </c>
      <c r="C55" s="50">
        <v>201</v>
      </c>
      <c r="D55" s="56">
        <f t="shared" si="2"/>
        <v>142.70999999999998</v>
      </c>
      <c r="E55" s="79">
        <v>10</v>
      </c>
      <c r="F55" s="57">
        <v>7</v>
      </c>
      <c r="G55" s="52">
        <f t="shared" si="3"/>
        <v>37.368898606307994</v>
      </c>
      <c r="H55" s="58" t="str">
        <f t="shared" si="4"/>
        <v>YES</v>
      </c>
      <c r="I55" s="54">
        <v>215</v>
      </c>
    </row>
    <row r="56" spans="1:9" ht="24" customHeight="1" x14ac:dyDescent="0.2">
      <c r="A56" s="21">
        <v>6</v>
      </c>
      <c r="B56" s="70">
        <v>0.59</v>
      </c>
      <c r="C56" s="55">
        <v>201</v>
      </c>
      <c r="D56" s="56">
        <f t="shared" si="2"/>
        <v>118.58999999999999</v>
      </c>
      <c r="E56" s="79">
        <v>9.61</v>
      </c>
      <c r="F56" s="55">
        <v>6.91</v>
      </c>
      <c r="G56" s="52">
        <f t="shared" si="3"/>
        <v>36.66289257403367</v>
      </c>
      <c r="H56" s="58" t="str">
        <f t="shared" si="4"/>
        <v>YES</v>
      </c>
      <c r="I56" s="59">
        <v>215</v>
      </c>
    </row>
    <row r="57" spans="1:9" ht="24" customHeight="1" x14ac:dyDescent="0.2">
      <c r="A57" s="21">
        <v>7</v>
      </c>
      <c r="B57" s="70">
        <v>0.56999999999999995</v>
      </c>
      <c r="C57" s="50">
        <v>201</v>
      </c>
      <c r="D57" s="56">
        <f t="shared" si="2"/>
        <v>114.57</v>
      </c>
      <c r="E57" s="79">
        <v>9.06</v>
      </c>
      <c r="F57" s="55">
        <v>6.91</v>
      </c>
      <c r="G57" s="52">
        <f t="shared" si="3"/>
        <v>37.906957912666847</v>
      </c>
      <c r="H57" s="58" t="str">
        <f t="shared" si="4"/>
        <v>YES</v>
      </c>
      <c r="I57" s="54">
        <v>215</v>
      </c>
    </row>
    <row r="58" spans="1:9" ht="24" customHeight="1" x14ac:dyDescent="0.2">
      <c r="A58" s="21">
        <v>8</v>
      </c>
      <c r="B58" s="70">
        <v>0.56999999999999995</v>
      </c>
      <c r="C58" s="55">
        <v>201</v>
      </c>
      <c r="D58" s="56">
        <f t="shared" si="2"/>
        <v>114.57</v>
      </c>
      <c r="E58" s="79">
        <v>8.2200000000000006</v>
      </c>
      <c r="F58" s="55">
        <v>6.85</v>
      </c>
      <c r="G58" s="52">
        <f t="shared" si="3"/>
        <v>39.210294141555892</v>
      </c>
      <c r="H58" s="58" t="str">
        <f t="shared" si="4"/>
        <v>YES</v>
      </c>
      <c r="I58" s="59">
        <v>215</v>
      </c>
    </row>
    <row r="59" spans="1:9" ht="24" customHeight="1" x14ac:dyDescent="0.2">
      <c r="A59" s="21">
        <v>9</v>
      </c>
      <c r="B59" s="70">
        <v>0.59</v>
      </c>
      <c r="C59" s="50">
        <v>201</v>
      </c>
      <c r="D59" s="56">
        <f t="shared" si="2"/>
        <v>118.58999999999999</v>
      </c>
      <c r="E59" s="79">
        <v>7.06</v>
      </c>
      <c r="F59" s="55">
        <v>6.83</v>
      </c>
      <c r="G59" s="52">
        <f t="shared" si="3"/>
        <v>42.100300016832151</v>
      </c>
      <c r="H59" s="58" t="str">
        <f t="shared" si="4"/>
        <v>YES</v>
      </c>
      <c r="I59" s="54">
        <v>215</v>
      </c>
    </row>
    <row r="60" spans="1:9" ht="24" customHeight="1" x14ac:dyDescent="0.2">
      <c r="A60" s="21">
        <v>10</v>
      </c>
      <c r="B60" s="70">
        <v>0.61</v>
      </c>
      <c r="C60" s="55">
        <v>201</v>
      </c>
      <c r="D60" s="56">
        <f t="shared" si="2"/>
        <v>122.61</v>
      </c>
      <c r="E60" s="79">
        <v>7.33</v>
      </c>
      <c r="F60" s="55">
        <v>6.83</v>
      </c>
      <c r="G60" s="52">
        <f t="shared" si="3"/>
        <v>41.454266924398304</v>
      </c>
      <c r="H60" s="58" t="str">
        <f t="shared" si="4"/>
        <v>YES</v>
      </c>
      <c r="I60" s="59">
        <v>215</v>
      </c>
    </row>
    <row r="61" spans="1:9" ht="24" customHeight="1" x14ac:dyDescent="0.2">
      <c r="A61" s="21">
        <v>11</v>
      </c>
      <c r="B61" s="70">
        <v>0.72</v>
      </c>
      <c r="C61" s="50">
        <v>201</v>
      </c>
      <c r="D61" s="56">
        <f t="shared" si="2"/>
        <v>144.72</v>
      </c>
      <c r="E61" s="79">
        <v>7.44</v>
      </c>
      <c r="F61" s="55">
        <v>6.91</v>
      </c>
      <c r="G61" s="52">
        <f t="shared" si="3"/>
        <v>42.85087746553743</v>
      </c>
      <c r="H61" s="58" t="str">
        <f t="shared" si="4"/>
        <v>YES</v>
      </c>
      <c r="I61" s="54">
        <v>215</v>
      </c>
    </row>
    <row r="62" spans="1:9" ht="24" customHeight="1" x14ac:dyDescent="0.2">
      <c r="A62" s="21">
        <v>12</v>
      </c>
      <c r="B62" s="70">
        <v>0.75</v>
      </c>
      <c r="C62" s="55">
        <v>201</v>
      </c>
      <c r="D62" s="56">
        <f t="shared" si="2"/>
        <v>150.75</v>
      </c>
      <c r="E62" s="79">
        <v>7.67</v>
      </c>
      <c r="F62" s="55">
        <v>6.98</v>
      </c>
      <c r="G62" s="52">
        <f t="shared" si="3"/>
        <v>43.402698432770556</v>
      </c>
      <c r="H62" s="58" t="str">
        <f t="shared" si="4"/>
        <v>YES</v>
      </c>
      <c r="I62" s="59">
        <v>215</v>
      </c>
    </row>
    <row r="63" spans="1:9" ht="24" customHeight="1" x14ac:dyDescent="0.2">
      <c r="A63" s="21">
        <v>13</v>
      </c>
      <c r="B63" s="70">
        <v>0.76</v>
      </c>
      <c r="C63" s="50">
        <v>201</v>
      </c>
      <c r="D63" s="56">
        <f t="shared" si="2"/>
        <v>152.76</v>
      </c>
      <c r="E63" s="79">
        <v>7.33</v>
      </c>
      <c r="F63" s="55">
        <v>6.94</v>
      </c>
      <c r="G63" s="52">
        <f t="shared" si="3"/>
        <v>43.816488832733711</v>
      </c>
      <c r="H63" s="58" t="str">
        <f t="shared" si="4"/>
        <v>YES</v>
      </c>
      <c r="I63" s="54">
        <v>215</v>
      </c>
    </row>
    <row r="64" spans="1:9" ht="24" customHeight="1" x14ac:dyDescent="0.2">
      <c r="A64" s="21">
        <v>14</v>
      </c>
      <c r="B64" s="70">
        <v>0.74</v>
      </c>
      <c r="C64" s="55">
        <v>201</v>
      </c>
      <c r="D64" s="56">
        <f t="shared" si="2"/>
        <v>148.74</v>
      </c>
      <c r="E64" s="79">
        <v>7.33</v>
      </c>
      <c r="F64" s="55">
        <v>6.95</v>
      </c>
      <c r="G64" s="52">
        <f t="shared" si="3"/>
        <v>43.871541020597867</v>
      </c>
      <c r="H64" s="58" t="str">
        <f t="shared" si="4"/>
        <v>YES</v>
      </c>
      <c r="I64" s="59">
        <v>215</v>
      </c>
    </row>
    <row r="65" spans="1:9" ht="24" customHeight="1" x14ac:dyDescent="0.2">
      <c r="A65" s="21">
        <v>15</v>
      </c>
      <c r="B65" s="70">
        <v>0.73</v>
      </c>
      <c r="C65" s="50">
        <v>201</v>
      </c>
      <c r="D65" s="56">
        <f t="shared" si="2"/>
        <v>146.72999999999999</v>
      </c>
      <c r="E65" s="79">
        <v>7.28</v>
      </c>
      <c r="F65" s="57">
        <v>7</v>
      </c>
      <c r="G65" s="52">
        <f t="shared" si="3"/>
        <v>44.747061542813952</v>
      </c>
      <c r="H65" s="58" t="str">
        <f t="shared" si="4"/>
        <v>YES</v>
      </c>
      <c r="I65" s="54">
        <v>215</v>
      </c>
    </row>
    <row r="66" spans="1:9" ht="24" customHeight="1" x14ac:dyDescent="0.2">
      <c r="A66" s="21">
        <v>16</v>
      </c>
      <c r="B66" s="70">
        <v>0.73</v>
      </c>
      <c r="C66" s="55">
        <v>201</v>
      </c>
      <c r="D66" s="56">
        <f t="shared" si="2"/>
        <v>146.72999999999999</v>
      </c>
      <c r="E66" s="79">
        <v>6.89</v>
      </c>
      <c r="F66" s="55">
        <v>7.01</v>
      </c>
      <c r="G66" s="52">
        <f t="shared" si="3"/>
        <v>46.079371469633308</v>
      </c>
      <c r="H66" s="58" t="str">
        <f t="shared" si="4"/>
        <v>YES</v>
      </c>
      <c r="I66" s="59">
        <v>215</v>
      </c>
    </row>
    <row r="67" spans="1:9" ht="24" customHeight="1" x14ac:dyDescent="0.2">
      <c r="A67" s="21">
        <v>17</v>
      </c>
      <c r="B67" s="70">
        <v>0.71</v>
      </c>
      <c r="C67" s="50">
        <v>201</v>
      </c>
      <c r="D67" s="56">
        <f t="shared" si="2"/>
        <v>142.70999999999998</v>
      </c>
      <c r="E67" s="79">
        <v>6.56</v>
      </c>
      <c r="F67" s="57">
        <v>7</v>
      </c>
      <c r="G67" s="52">
        <f t="shared" si="3"/>
        <v>46.826554720834054</v>
      </c>
      <c r="H67" s="58" t="str">
        <f t="shared" si="4"/>
        <v>YES</v>
      </c>
      <c r="I67" s="54">
        <v>215</v>
      </c>
    </row>
    <row r="68" spans="1:9" ht="24" customHeight="1" x14ac:dyDescent="0.2">
      <c r="A68" s="21">
        <v>18</v>
      </c>
      <c r="B68" s="70">
        <v>0.75</v>
      </c>
      <c r="C68" s="55">
        <v>201</v>
      </c>
      <c r="D68" s="56">
        <f t="shared" si="2"/>
        <v>150.75</v>
      </c>
      <c r="E68" s="79">
        <v>5.89</v>
      </c>
      <c r="F68" s="55">
        <v>6.97</v>
      </c>
      <c r="G68" s="52">
        <f t="shared" si="3"/>
        <v>48.664024452969066</v>
      </c>
      <c r="H68" s="58" t="str">
        <f t="shared" si="4"/>
        <v>YES</v>
      </c>
      <c r="I68" s="59">
        <v>215</v>
      </c>
    </row>
    <row r="69" spans="1:9" ht="24" customHeight="1" x14ac:dyDescent="0.2">
      <c r="A69" s="21">
        <v>19</v>
      </c>
      <c r="B69" s="70">
        <v>0.8</v>
      </c>
      <c r="C69" s="50">
        <v>201</v>
      </c>
      <c r="D69" s="56">
        <f t="shared" si="2"/>
        <v>160.80000000000001</v>
      </c>
      <c r="E69" s="79">
        <v>5.89</v>
      </c>
      <c r="F69" s="57">
        <v>7</v>
      </c>
      <c r="G69" s="52">
        <f t="shared" si="3"/>
        <v>49.467312662659246</v>
      </c>
      <c r="H69" s="58" t="str">
        <f t="shared" si="4"/>
        <v>YES</v>
      </c>
      <c r="I69" s="54">
        <v>215</v>
      </c>
    </row>
    <row r="70" spans="1:9" ht="24" customHeight="1" x14ac:dyDescent="0.2">
      <c r="A70" s="21">
        <v>20</v>
      </c>
      <c r="B70" s="70">
        <v>0.79</v>
      </c>
      <c r="C70" s="55">
        <v>201</v>
      </c>
      <c r="D70" s="56">
        <f t="shared" si="2"/>
        <v>158.79000000000002</v>
      </c>
      <c r="E70" s="79">
        <v>5.44</v>
      </c>
      <c r="F70" s="55">
        <v>7.02</v>
      </c>
      <c r="G70" s="52">
        <f t="shared" si="3"/>
        <v>51.283973638362333</v>
      </c>
      <c r="H70" s="58" t="str">
        <f t="shared" si="4"/>
        <v>YES</v>
      </c>
      <c r="I70" s="59">
        <v>215</v>
      </c>
    </row>
    <row r="71" spans="1:9" ht="24" customHeight="1" x14ac:dyDescent="0.2">
      <c r="A71" s="21">
        <v>21</v>
      </c>
      <c r="B71" s="70">
        <v>0.79</v>
      </c>
      <c r="C71" s="50">
        <v>201</v>
      </c>
      <c r="D71" s="56">
        <f t="shared" si="2"/>
        <v>158.79000000000002</v>
      </c>
      <c r="E71" s="79">
        <v>5.67</v>
      </c>
      <c r="F71" s="55">
        <v>7.12</v>
      </c>
      <c r="G71" s="52">
        <f t="shared" si="3"/>
        <v>52.335741959064933</v>
      </c>
      <c r="H71" s="58" t="str">
        <f t="shared" si="4"/>
        <v>YES</v>
      </c>
      <c r="I71" s="54">
        <v>215</v>
      </c>
    </row>
    <row r="72" spans="1:9" ht="24" customHeight="1" x14ac:dyDescent="0.2">
      <c r="A72" s="21">
        <v>22</v>
      </c>
      <c r="B72" s="70">
        <v>0.78</v>
      </c>
      <c r="C72" s="55">
        <v>201</v>
      </c>
      <c r="D72" s="56">
        <f t="shared" si="2"/>
        <v>156.78</v>
      </c>
      <c r="E72" s="79">
        <v>6.11</v>
      </c>
      <c r="F72" s="55">
        <v>7.06</v>
      </c>
      <c r="G72" s="52">
        <f t="shared" si="3"/>
        <v>49.684025744784279</v>
      </c>
      <c r="H72" s="58" t="str">
        <f t="shared" si="4"/>
        <v>YES</v>
      </c>
      <c r="I72" s="59">
        <v>215</v>
      </c>
    </row>
    <row r="73" spans="1:9" ht="24" customHeight="1" x14ac:dyDescent="0.2">
      <c r="A73" s="21">
        <v>23</v>
      </c>
      <c r="B73" s="70">
        <v>0.91</v>
      </c>
      <c r="C73" s="50">
        <v>201</v>
      </c>
      <c r="D73" s="56">
        <f t="shared" si="2"/>
        <v>182.91</v>
      </c>
      <c r="E73" s="79">
        <v>6.44</v>
      </c>
      <c r="F73" s="55">
        <v>7.06</v>
      </c>
      <c r="G73" s="52">
        <f t="shared" si="3"/>
        <v>49.329122865211062</v>
      </c>
      <c r="H73" s="58" t="str">
        <f t="shared" si="4"/>
        <v>YES</v>
      </c>
      <c r="I73" s="54">
        <v>215</v>
      </c>
    </row>
    <row r="74" spans="1:9" ht="24" customHeight="1" x14ac:dyDescent="0.2">
      <c r="A74" s="21">
        <v>24</v>
      </c>
      <c r="B74" s="70">
        <v>0.84</v>
      </c>
      <c r="C74" s="55">
        <v>201</v>
      </c>
      <c r="D74" s="56">
        <f t="shared" si="2"/>
        <v>168.84</v>
      </c>
      <c r="E74" s="79">
        <v>6.94</v>
      </c>
      <c r="F74" s="55">
        <v>7.06</v>
      </c>
      <c r="G74" s="52">
        <f t="shared" si="3"/>
        <v>47.334229729667676</v>
      </c>
      <c r="H74" s="58" t="str">
        <f t="shared" si="4"/>
        <v>YES</v>
      </c>
      <c r="I74" s="59">
        <v>215</v>
      </c>
    </row>
    <row r="75" spans="1:9" ht="24" customHeight="1" x14ac:dyDescent="0.2">
      <c r="A75" s="21">
        <v>25</v>
      </c>
      <c r="B75" s="70">
        <v>0.83</v>
      </c>
      <c r="C75" s="50">
        <v>201</v>
      </c>
      <c r="D75" s="56">
        <f t="shared" si="2"/>
        <v>166.82999999999998</v>
      </c>
      <c r="E75" s="79">
        <v>6.61</v>
      </c>
      <c r="F75" s="55">
        <v>7.04</v>
      </c>
      <c r="G75" s="52">
        <f t="shared" si="3"/>
        <v>47.988168975234395</v>
      </c>
      <c r="H75" s="58" t="str">
        <f t="shared" si="4"/>
        <v>YES</v>
      </c>
      <c r="I75" s="54">
        <v>215</v>
      </c>
    </row>
    <row r="76" spans="1:9" ht="24" customHeight="1" x14ac:dyDescent="0.2">
      <c r="A76" s="21">
        <v>26</v>
      </c>
      <c r="B76" s="70">
        <v>0.83</v>
      </c>
      <c r="C76" s="55">
        <v>201</v>
      </c>
      <c r="D76" s="56">
        <f t="shared" si="2"/>
        <v>166.82999999999998</v>
      </c>
      <c r="E76" s="79">
        <v>6.94</v>
      </c>
      <c r="F76" s="55">
        <v>7.06</v>
      </c>
      <c r="G76" s="52">
        <f t="shared" si="3"/>
        <v>47.280393244818598</v>
      </c>
      <c r="H76" s="58" t="str">
        <f t="shared" si="4"/>
        <v>YES</v>
      </c>
      <c r="I76" s="59">
        <v>215</v>
      </c>
    </row>
    <row r="77" spans="1:9" ht="24" customHeight="1" x14ac:dyDescent="0.2">
      <c r="A77" s="21">
        <v>27</v>
      </c>
      <c r="B77" s="70">
        <v>0.83</v>
      </c>
      <c r="C77" s="50">
        <v>201</v>
      </c>
      <c r="D77" s="56">
        <f t="shared" si="2"/>
        <v>166.82999999999998</v>
      </c>
      <c r="E77" s="79">
        <v>7.11</v>
      </c>
      <c r="F77" s="55">
        <v>7.04</v>
      </c>
      <c r="G77" s="52">
        <f t="shared" si="3"/>
        <v>46.420083756148998</v>
      </c>
      <c r="H77" s="58" t="str">
        <f t="shared" si="4"/>
        <v>YES</v>
      </c>
      <c r="I77" s="54">
        <v>215</v>
      </c>
    </row>
    <row r="78" spans="1:9" ht="24" customHeight="1" x14ac:dyDescent="0.2">
      <c r="A78" s="21">
        <v>28</v>
      </c>
      <c r="B78" s="70">
        <v>0.77</v>
      </c>
      <c r="C78" s="55">
        <v>201</v>
      </c>
      <c r="D78" s="56">
        <f t="shared" si="2"/>
        <v>154.77000000000001</v>
      </c>
      <c r="E78" s="79">
        <v>6.89</v>
      </c>
      <c r="F78" s="55">
        <v>7.04</v>
      </c>
      <c r="G78" s="52">
        <f t="shared" si="3"/>
        <v>46.782711214293627</v>
      </c>
      <c r="H78" s="58" t="str">
        <f t="shared" si="4"/>
        <v>YES</v>
      </c>
      <c r="I78" s="59">
        <v>215</v>
      </c>
    </row>
    <row r="79" spans="1:9" ht="24" customHeight="1" x14ac:dyDescent="0.2">
      <c r="A79" s="21">
        <v>29</v>
      </c>
      <c r="B79" s="70">
        <v>0.76</v>
      </c>
      <c r="C79" s="50">
        <v>201</v>
      </c>
      <c r="D79" s="56">
        <f t="shared" si="2"/>
        <v>152.76</v>
      </c>
      <c r="E79" s="79">
        <v>6.67</v>
      </c>
      <c r="F79" s="55">
        <v>7.01</v>
      </c>
      <c r="G79" s="52">
        <f t="shared" si="3"/>
        <v>46.916511193018614</v>
      </c>
      <c r="H79" s="58" t="str">
        <f t="shared" si="4"/>
        <v>YES</v>
      </c>
      <c r="I79" s="54">
        <v>215</v>
      </c>
    </row>
    <row r="80" spans="1:9" ht="24" customHeight="1" x14ac:dyDescent="0.2">
      <c r="A80" s="21">
        <v>30</v>
      </c>
      <c r="B80" s="70">
        <v>0.67</v>
      </c>
      <c r="C80" s="55">
        <v>201</v>
      </c>
      <c r="D80" s="56">
        <f t="shared" si="2"/>
        <v>134.67000000000002</v>
      </c>
      <c r="E80" s="79">
        <v>6.61</v>
      </c>
      <c r="F80" s="55">
        <v>7.07</v>
      </c>
      <c r="G80" s="52">
        <f t="shared" si="3"/>
        <v>47.625244728671419</v>
      </c>
      <c r="H80" s="58" t="str">
        <f t="shared" si="4"/>
        <v>YES</v>
      </c>
      <c r="I80" s="59">
        <v>215</v>
      </c>
    </row>
    <row r="81" spans="1:9" ht="24" customHeight="1" x14ac:dyDescent="0.2">
      <c r="A81" s="22">
        <v>31</v>
      </c>
      <c r="B81" s="60"/>
      <c r="C81" s="50"/>
      <c r="D81" s="61" t="str">
        <f t="shared" si="2"/>
        <v/>
      </c>
      <c r="E81" s="62"/>
      <c r="F81" s="26"/>
      <c r="G81" s="61" t="str">
        <f t="shared" si="3"/>
        <v/>
      </c>
      <c r="H81" s="63" t="str">
        <f t="shared" si="4"/>
        <v/>
      </c>
      <c r="I81" s="54"/>
    </row>
    <row r="82" spans="1:9" ht="14.25" x14ac:dyDescent="0.2">
      <c r="A82" s="64" t="s">
        <v>52</v>
      </c>
      <c r="B82" s="65"/>
      <c r="C82" s="65"/>
      <c r="D82" s="66"/>
      <c r="E82" s="67"/>
      <c r="F82" s="68"/>
      <c r="G82" s="67"/>
      <c r="H82" s="117" t="s">
        <v>53</v>
      </c>
      <c r="I82" s="117"/>
    </row>
    <row r="83" spans="1:9" ht="27" customHeight="1" x14ac:dyDescent="0.2">
      <c r="A83" s="107" t="s">
        <v>54</v>
      </c>
      <c r="B83" s="107"/>
      <c r="C83" s="107"/>
      <c r="D83" s="107"/>
      <c r="E83" s="107"/>
      <c r="F83" s="107"/>
      <c r="G83" s="107"/>
      <c r="H83" s="107"/>
      <c r="I83" s="107"/>
    </row>
    <row r="84" spans="1:9" ht="15" x14ac:dyDescent="0.25">
      <c r="A84" s="101" t="s">
        <v>55</v>
      </c>
      <c r="B84" s="101"/>
      <c r="C84" s="101"/>
      <c r="D84" s="101"/>
      <c r="E84" s="101"/>
      <c r="F84" s="101"/>
      <c r="G84" s="101"/>
      <c r="H84" s="101"/>
      <c r="I84" s="41"/>
    </row>
  </sheetData>
  <mergeCells count="57">
    <mergeCell ref="B47:C47"/>
    <mergeCell ref="F37:G37"/>
    <mergeCell ref="H82:I82"/>
    <mergeCell ref="F40:I40"/>
    <mergeCell ref="H30:I30"/>
    <mergeCell ref="H34:I34"/>
    <mergeCell ref="H35:I35"/>
    <mergeCell ref="H31:I31"/>
    <mergeCell ref="A40:E42"/>
    <mergeCell ref="H28:I28"/>
    <mergeCell ref="H29:I29"/>
    <mergeCell ref="H4:I4"/>
    <mergeCell ref="H10:I10"/>
    <mergeCell ref="H11:I11"/>
    <mergeCell ref="H12:I12"/>
    <mergeCell ref="H5:I5"/>
    <mergeCell ref="H6:I6"/>
    <mergeCell ref="H7:I7"/>
    <mergeCell ref="H8:I8"/>
    <mergeCell ref="H24:I24"/>
    <mergeCell ref="H25:I25"/>
    <mergeCell ref="H26:I26"/>
    <mergeCell ref="H27:I27"/>
    <mergeCell ref="H23:I23"/>
    <mergeCell ref="H17:I17"/>
    <mergeCell ref="A84:H84"/>
    <mergeCell ref="A44:I44"/>
    <mergeCell ref="F3:G3"/>
    <mergeCell ref="A46:G46"/>
    <mergeCell ref="A37:D37"/>
    <mergeCell ref="A83:I83"/>
    <mergeCell ref="H19:I19"/>
    <mergeCell ref="H38:I39"/>
    <mergeCell ref="H22:I22"/>
    <mergeCell ref="A45:I45"/>
    <mergeCell ref="H20:I20"/>
    <mergeCell ref="A43:I43"/>
    <mergeCell ref="F42:H42"/>
    <mergeCell ref="H21:I21"/>
    <mergeCell ref="F41:H41"/>
    <mergeCell ref="H16:I16"/>
    <mergeCell ref="A1:G1"/>
    <mergeCell ref="A38:D38"/>
    <mergeCell ref="A36:E36"/>
    <mergeCell ref="A39:D39"/>
    <mergeCell ref="B3:D3"/>
    <mergeCell ref="F38:G39"/>
    <mergeCell ref="A2:G2"/>
    <mergeCell ref="F36:I36"/>
    <mergeCell ref="H13:I13"/>
    <mergeCell ref="H32:I32"/>
    <mergeCell ref="H14:I14"/>
    <mergeCell ref="H37:I37"/>
    <mergeCell ref="H9:I9"/>
    <mergeCell ref="H18:I18"/>
    <mergeCell ref="H33:I33"/>
    <mergeCell ref="H15:I15"/>
  </mergeCells>
  <printOptions horizontalCentered="1"/>
  <pageMargins left="0.2800000011920929" right="0.2800000011920929" top="0.5" bottom="0.5" header="0.5" footer="0.5"/>
  <pageSetup scale="72" fitToHeight="0" orientation="portrait" r:id="rId1"/>
  <headerFooter alignWithMargins="0"/>
  <rowBreaks count="1" manualBreakCount="1">
    <brk id="45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7" ma:contentTypeDescription="Create a new document." ma:contentTypeScope="" ma:versionID="2be17c4e61e132aa5db8c5c3c73b966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EFFEA6D-6015-4A54-BD49-13BD986212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J. J. Olson</cp:lastModifiedBy>
  <cp:lastPrinted>2018-07-02T22:43:34Z</cp:lastPrinted>
  <dcterms:created xsi:type="dcterms:W3CDTF">2008-11-12T20:47:25Z</dcterms:created>
  <dcterms:modified xsi:type="dcterms:W3CDTF">2022-12-12T20:14:12Z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>
    </vt:lpwstr>
  </property>
  <property fmtid="{D5CDD505-2E9C-101B-9397-08002B2CF9AE}" pid="4" name="PHShortLinkDesc">
    <vt:lpwstr>
    </vt:lpwstr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>
    </vt:lpwstr>
  </property>
  <property fmtid="{D5CDD505-2E9C-101B-9397-08002B2CF9AE}" pid="8" name="PHSection">
    <vt:lpwstr>
    </vt:lpwstr>
  </property>
  <property fmtid="{D5CDD505-2E9C-101B-9397-08002B2CF9AE}" pid="9" name="PHProgram">
    <vt:lpwstr>
    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>
    </vt:lpwstr>
  </property>
  <property fmtid="{D5CDD505-2E9C-101B-9397-08002B2CF9AE}" pid="13" name="PHSysAssociatedTopics">
    <vt:lpwstr>
    </vt:lpwstr>
  </property>
  <property fmtid="{D5CDD505-2E9C-101B-9397-08002B2CF9AE}" pid="14" name="IASubtopic">
    <vt:lpwstr>Clean Water</vt:lpwstr>
  </property>
  <property fmtid="{D5CDD505-2E9C-101B-9397-08002B2CF9AE}" pid="15" name="DocumentExpirationDate">
    <vt:lpwstr>2020-10-31T00:00:00Z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https://www.oregon.gov/oha/PH/HEALTHYENVIRONMENTS/DRINKINGWATER/MONITORING/Documents/turb-conv-direct.xls, Turbidity Reporting Form/CT Calculator - Conventional or Direct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>
    </vt:lpwstr>
  </property>
  <property fmtid="{D5CDD505-2E9C-101B-9397-08002B2CF9AE}" pid="20" name="Meta Keywords">
    <vt:lpwstr>
    </vt:lpwstr>
  </property>
  <property fmtid="{D5CDD505-2E9C-101B-9397-08002B2CF9AE}" pid="21" name="WorkflowChangePath">
    <vt:lpwstr>54efda32-8423-4312-843f-d4f360edaf80,18;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>
    </vt:lpwstr>
  </property>
  <property fmtid="{D5CDD505-2E9C-101B-9397-08002B2CF9AE}" pid="25" name="PublishingStartDate">
    <vt:lpwstr>
    </vt:lpwstr>
  </property>
</Properties>
</file>