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beave\Documents\BWD Operations\Water Quality Monitoring Form\"/>
    </mc:Choice>
  </mc:AlternateContent>
  <xr:revisionPtr revIDLastSave="0" documentId="8_{D5B181EB-C478-49D0-813F-774AA29564DB}" xr6:coauthVersionLast="47" xr6:coauthVersionMax="47" xr10:uidLastSave="{00000000-0000-0000-0000-000000000000}"/>
  <bookViews>
    <workbookView xWindow="-108" yWindow="-108" windowWidth="23256" windowHeight="13896" tabRatio="595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<sst xmlns="http://schemas.openxmlformats.org/spreadsheetml/2006/main" count="65" uniqueCount="59">
  <si>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</si>
  <si>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</si>
  <si>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</si>
  <si>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</si>
  <si>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</si>
  <si>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</si>
  <si>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</si>
  <si>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</si>
  <si>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</si>
  <si>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</si>
  <si>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</si>
  <si>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</si>
  <si>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</si>
  <si>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</si>
  <si>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</si>
  <si>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</si>
  <si>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</si>
  <si>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</si>
  <si>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</si>
  <si>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</si>
  <si>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</si>
  <si>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</si>
  <si>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</si>
  <si>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</si>
  <si>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</si>
  <si>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>DATE: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</si>
  <si>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</si>
  <si>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</si>
  <si>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</si>
  <si>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</si>
  <si>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</si>
  <si>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</si>
  <si>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</si>
  <si>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</si>
  <si>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</si>
  <si>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</si>
  <si>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</si>
  <si>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</si>
  <si>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</si>
  <si>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</si>
  <si>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</si>
  <si>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</si>
  <si>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</si>
  <si>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</si>
  <si>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</si>
  <si>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</si>
  <si>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</si>
  <si>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</si>
  <si>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</si>
  <si>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</si>
  <si>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</si>
  <si>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</si>
  <si>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</si>
  <si>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</si>
  <si>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t>dwp.dmce@dhsoha.state.or.us   971-673-0694; or Drinking Water Services, PO Box 14350, Portland, OR  97293-0350</t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</si>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</sst>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165" fontId="4" fillId="0" borderId="15" xfId="0" applyNumberFormat="1" applyFont="1" applyBorder="1" applyAlignment="1">
      <alignment horizontal="center"/>
    </xf>
    <xf numFmtId="0" fontId="3" fillId="0" borderId="16" xfId="0" applyFont="1" applyBorder="1"/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dhsoha.state.or.us%20%20%20971-673-0694;%20or%20Drinking%20Water%20Services,%20PO%20Box%2014350,%20Portland,%20OR&#160;%2097293-0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31" workbookViewId="0">
      <selection activeCell="I49" sqref="I49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71" t="s">
        <v>0</v>
      </c>
      <c r="C1" s="72"/>
      <c r="D1" s="72"/>
      <c r="E1" s="72"/>
      <c r="F1" s="72"/>
      <c r="G1" s="72"/>
      <c r="H1" s="72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73" t="s">
        <v>3</v>
      </c>
      <c r="C2" s="74"/>
      <c r="D2" s="74"/>
      <c r="E2" s="74"/>
      <c r="F2" s="74"/>
      <c r="G2" s="74"/>
      <c r="H2" s="74"/>
      <c r="I2" s="2" t="s">
        <v>4</v>
      </c>
      <c r="J2" s="4">
        <v>45536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75" t="s">
        <v>6</v>
      </c>
      <c r="D3" s="76"/>
      <c r="E3" s="76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77" t="s">
        <v>17</v>
      </c>
      <c r="J4" s="78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45536</v>
      </c>
      <c r="C5" s="18"/>
      <c r="D5" s="19"/>
      <c r="E5" s="19"/>
      <c r="F5" s="19">
        <v>0.03</v>
      </c>
      <c r="G5" s="19">
        <v>0.03</v>
      </c>
      <c r="H5" s="20"/>
      <c r="I5" s="79">
        <f t="shared" ref="I5:I35" si="0">IF(SUM(C5:H5)&gt;0.001,MAX(C5:H5),"Off")</f>
        <v>0.03</v>
      </c>
      <c r="J5" s="8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45537</v>
      </c>
      <c r="C6" s="21"/>
      <c r="D6" s="22">
        <v>3.1E-2</v>
      </c>
      <c r="E6" s="22">
        <v>0.03</v>
      </c>
      <c r="F6" s="22">
        <v>3.1E-2</v>
      </c>
      <c r="G6" s="22">
        <v>0.03</v>
      </c>
      <c r="H6" s="23"/>
      <c r="I6" s="79">
        <f t="shared" si="0"/>
        <v>3.1E-2</v>
      </c>
      <c r="J6" s="8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45538</v>
      </c>
      <c r="C7" s="21"/>
      <c r="D7" s="22">
        <v>3.1E-2</v>
      </c>
      <c r="E7" s="22">
        <v>0.03</v>
      </c>
      <c r="F7" s="22">
        <v>0.03</v>
      </c>
      <c r="G7" s="22"/>
      <c r="H7" s="23"/>
      <c r="I7" s="79">
        <f t="shared" si="0"/>
        <v>3.1E-2</v>
      </c>
      <c r="J7" s="8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45539</v>
      </c>
      <c r="C8" s="21"/>
      <c r="D8" s="22"/>
      <c r="E8" s="22">
        <v>0.03</v>
      </c>
      <c r="F8" s="22">
        <v>0.03</v>
      </c>
      <c r="G8" s="22"/>
      <c r="H8" s="23"/>
      <c r="I8" s="79">
        <f t="shared" si="0"/>
        <v>0.03</v>
      </c>
      <c r="J8" s="8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45540</v>
      </c>
      <c r="C9" s="21"/>
      <c r="D9" s="22"/>
      <c r="E9" s="22">
        <v>3.2000000000000001E-2</v>
      </c>
      <c r="F9" s="22">
        <v>3.1E-2</v>
      </c>
      <c r="G9" s="22"/>
      <c r="H9" s="23"/>
      <c r="I9" s="81">
        <f t="shared" si="0"/>
        <v>3.2000000000000001E-2</v>
      </c>
      <c r="J9" s="82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45541</v>
      </c>
      <c r="C10" s="21"/>
      <c r="D10" s="22"/>
      <c r="E10" s="22">
        <v>0.03</v>
      </c>
      <c r="F10" s="22">
        <v>6.5000000000000002E-2</v>
      </c>
      <c r="G10" s="22"/>
      <c r="H10" s="23"/>
      <c r="I10" s="81">
        <f t="shared" si="0"/>
        <v>6.5000000000000002E-2</v>
      </c>
      <c r="J10" s="8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45542</v>
      </c>
      <c r="C11" s="21"/>
      <c r="D11" s="22"/>
      <c r="E11" s="22">
        <v>3.2000000000000001E-2</v>
      </c>
      <c r="F11" s="22">
        <v>0.03</v>
      </c>
      <c r="G11" s="22"/>
      <c r="H11" s="23"/>
      <c r="I11" s="79">
        <f t="shared" si="0"/>
        <v>3.2000000000000001E-2</v>
      </c>
      <c r="J11" s="8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45543</v>
      </c>
      <c r="C12" s="21"/>
      <c r="D12" s="22"/>
      <c r="E12" s="22"/>
      <c r="F12" s="22">
        <v>0.03</v>
      </c>
      <c r="G12" s="22">
        <v>0.03</v>
      </c>
      <c r="H12" s="23">
        <v>0.03</v>
      </c>
      <c r="I12" s="79">
        <f t="shared" si="0"/>
        <v>0.03</v>
      </c>
      <c r="J12" s="8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45544</v>
      </c>
      <c r="C13" s="21"/>
      <c r="D13" s="22"/>
      <c r="E13" s="22">
        <v>4.7E-2</v>
      </c>
      <c r="F13" s="22">
        <v>2.9000000000000001E-2</v>
      </c>
      <c r="G13" s="22">
        <v>3.2000000000000001E-2</v>
      </c>
      <c r="H13" s="23"/>
      <c r="I13" s="79">
        <f t="shared" si="0"/>
        <v>4.7E-2</v>
      </c>
      <c r="J13" s="8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45545</v>
      </c>
      <c r="C14" s="21"/>
      <c r="D14" s="22"/>
      <c r="E14" s="22">
        <v>0.03</v>
      </c>
      <c r="F14" s="22">
        <v>3.1E-2</v>
      </c>
      <c r="G14" s="22"/>
      <c r="H14" s="23"/>
      <c r="I14" s="79">
        <f t="shared" si="0"/>
        <v>3.1E-2</v>
      </c>
      <c r="J14" s="8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45546</v>
      </c>
      <c r="C15" s="21"/>
      <c r="D15" s="22"/>
      <c r="E15" s="22">
        <v>3.3000000000000002E-2</v>
      </c>
      <c r="F15" s="22"/>
      <c r="G15" s="22"/>
      <c r="H15" s="23"/>
      <c r="I15" s="79">
        <f t="shared" si="0"/>
        <v>3.3000000000000002E-2</v>
      </c>
      <c r="J15" s="8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45547</v>
      </c>
      <c r="C16" s="21"/>
      <c r="D16" s="22"/>
      <c r="E16" s="22">
        <v>6.0999999999999999E-2</v>
      </c>
      <c r="F16" s="22"/>
      <c r="G16" s="22"/>
      <c r="H16" s="23"/>
      <c r="I16" s="79">
        <f t="shared" si="0"/>
        <v>6.0999999999999999E-2</v>
      </c>
      <c r="J16" s="8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45548</v>
      </c>
      <c r="C17" s="21"/>
      <c r="D17" s="22"/>
      <c r="E17" s="22">
        <v>9.8000000000000004E-2</v>
      </c>
      <c r="F17" s="22">
        <v>3.2000000000000001E-2</v>
      </c>
      <c r="G17" s="22"/>
      <c r="H17" s="23"/>
      <c r="I17" s="79">
        <f t="shared" si="0"/>
        <v>9.8000000000000004E-2</v>
      </c>
      <c r="J17" s="8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45549</v>
      </c>
      <c r="C18" s="21"/>
      <c r="D18" s="22"/>
      <c r="E18" s="22"/>
      <c r="F18" s="22">
        <v>3.2000000000000001E-2</v>
      </c>
      <c r="G18" s="22">
        <v>3.4000000000000002E-2</v>
      </c>
      <c r="H18" s="23">
        <v>3.6999999999999998E-2</v>
      </c>
      <c r="I18" s="79">
        <f t="shared" si="0"/>
        <v>3.6999999999999998E-2</v>
      </c>
      <c r="J18" s="8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45550</v>
      </c>
      <c r="C19" s="21"/>
      <c r="D19" s="22"/>
      <c r="E19" s="22">
        <v>0.03</v>
      </c>
      <c r="F19" s="22"/>
      <c r="G19" s="22"/>
      <c r="H19" s="23"/>
      <c r="I19" s="79">
        <f t="shared" si="0"/>
        <v>0.03</v>
      </c>
      <c r="J19" s="8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45551</v>
      </c>
      <c r="C20" s="21"/>
      <c r="D20" s="22"/>
      <c r="E20" s="22">
        <v>2.7E-2</v>
      </c>
      <c r="F20" s="22"/>
      <c r="G20" s="22"/>
      <c r="H20" s="23"/>
      <c r="I20" s="79">
        <f t="shared" si="0"/>
        <v>2.7E-2</v>
      </c>
      <c r="J20" s="8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45552</v>
      </c>
      <c r="C21" s="21"/>
      <c r="D21" s="22"/>
      <c r="E21" s="22">
        <v>3.5999999999999997E-2</v>
      </c>
      <c r="F21" s="22">
        <v>3.2000000000000001E-2</v>
      </c>
      <c r="G21" s="22"/>
      <c r="H21" s="23"/>
      <c r="I21" s="79">
        <f t="shared" si="0"/>
        <v>3.5999999999999997E-2</v>
      </c>
      <c r="J21" s="8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45553</v>
      </c>
      <c r="C22" s="21"/>
      <c r="D22" s="22"/>
      <c r="E22" s="22">
        <v>3.1E-2</v>
      </c>
      <c r="F22" s="22">
        <v>0.05</v>
      </c>
      <c r="G22" s="22"/>
      <c r="H22" s="23"/>
      <c r="I22" s="79">
        <f t="shared" si="0"/>
        <v>0.05</v>
      </c>
      <c r="J22" s="8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45554</v>
      </c>
      <c r="C23" s="21"/>
      <c r="D23" s="22"/>
      <c r="E23" s="22">
        <v>0.04</v>
      </c>
      <c r="F23" s="22">
        <v>0.04</v>
      </c>
      <c r="G23" s="22"/>
      <c r="H23" s="23"/>
      <c r="I23" s="79">
        <f t="shared" si="0"/>
        <v>0.04</v>
      </c>
      <c r="J23" s="8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45555</v>
      </c>
      <c r="C24" s="21"/>
      <c r="D24" s="22"/>
      <c r="E24" s="22">
        <v>4.2999999999999997E-2</v>
      </c>
      <c r="F24" s="22">
        <v>0.05</v>
      </c>
      <c r="G24" s="22"/>
      <c r="H24" s="23"/>
      <c r="I24" s="79">
        <f t="shared" si="0"/>
        <v>0.05</v>
      </c>
      <c r="J24" s="8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45556</v>
      </c>
      <c r="C25" s="21"/>
      <c r="D25" s="22"/>
      <c r="E25" s="22">
        <v>6.5000000000000002E-2</v>
      </c>
      <c r="F25" s="22"/>
      <c r="G25" s="22"/>
      <c r="H25" s="23"/>
      <c r="I25" s="79">
        <f t="shared" si="0"/>
        <v>6.5000000000000002E-2</v>
      </c>
      <c r="J25" s="80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45557</v>
      </c>
      <c r="C26" s="21"/>
      <c r="D26" s="22"/>
      <c r="E26" s="22">
        <v>3.4000000000000002E-2</v>
      </c>
      <c r="F26" s="22"/>
      <c r="G26" s="22"/>
      <c r="H26" s="23"/>
      <c r="I26" s="79">
        <f t="shared" si="0"/>
        <v>3.4000000000000002E-2</v>
      </c>
      <c r="J26" s="8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45558</v>
      </c>
      <c r="C27" s="21"/>
      <c r="D27" s="22"/>
      <c r="E27" s="22">
        <v>3.2000000000000001E-2</v>
      </c>
      <c r="F27" s="22"/>
      <c r="G27" s="22"/>
      <c r="H27" s="23"/>
      <c r="I27" s="79">
        <f t="shared" si="0"/>
        <v>3.2000000000000001E-2</v>
      </c>
      <c r="J27" s="8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45559</v>
      </c>
      <c r="C28" s="21"/>
      <c r="D28" s="22"/>
      <c r="E28" s="22">
        <v>0.04</v>
      </c>
      <c r="F28" s="22"/>
      <c r="G28" s="22"/>
      <c r="H28" s="23"/>
      <c r="I28" s="79">
        <f t="shared" si="0"/>
        <v>0.04</v>
      </c>
      <c r="J28" s="80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45560</v>
      </c>
      <c r="C29" s="21"/>
      <c r="D29" s="22"/>
      <c r="E29" s="22">
        <v>4.1000000000000002E-2</v>
      </c>
      <c r="F29" s="22"/>
      <c r="G29" s="22"/>
      <c r="H29" s="23"/>
      <c r="I29" s="79">
        <f t="shared" si="0"/>
        <v>4.1000000000000002E-2</v>
      </c>
      <c r="J29" s="80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45561</v>
      </c>
      <c r="C30" s="21"/>
      <c r="D30" s="22"/>
      <c r="E30" s="22">
        <v>4.7E-2</v>
      </c>
      <c r="F30" s="22">
        <v>4.4999999999999998E-2</v>
      </c>
      <c r="G30" s="22">
        <v>4.2999999999999997E-2</v>
      </c>
      <c r="H30" s="23"/>
      <c r="I30" s="79">
        <f t="shared" si="0"/>
        <v>4.7E-2</v>
      </c>
      <c r="J30" s="80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45562</v>
      </c>
      <c r="C31" s="21"/>
      <c r="D31" s="22"/>
      <c r="E31" s="22">
        <v>0.08</v>
      </c>
      <c r="F31" s="22"/>
      <c r="G31" s="22"/>
      <c r="H31" s="23"/>
      <c r="I31" s="79">
        <f t="shared" si="0"/>
        <v>0.08</v>
      </c>
      <c r="J31" s="8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45563</v>
      </c>
      <c r="C32" s="21"/>
      <c r="D32" s="22"/>
      <c r="E32" s="22">
        <v>3.4000000000000002E-2</v>
      </c>
      <c r="F32" s="22"/>
      <c r="G32" s="22"/>
      <c r="H32" s="23"/>
      <c r="I32" s="79">
        <f t="shared" si="0"/>
        <v>3.4000000000000002E-2</v>
      </c>
      <c r="J32" s="8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45564</v>
      </c>
      <c r="C33" s="21"/>
      <c r="D33" s="22"/>
      <c r="E33" s="22">
        <v>0.05</v>
      </c>
      <c r="F33" s="22">
        <v>0.06</v>
      </c>
      <c r="G33" s="22"/>
      <c r="H33" s="23"/>
      <c r="I33" s="79">
        <f t="shared" si="0"/>
        <v>0.06</v>
      </c>
      <c r="J33" s="8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45565</v>
      </c>
      <c r="C34" s="21"/>
      <c r="D34" s="22"/>
      <c r="E34" s="22"/>
      <c r="F34" s="22">
        <v>5.2999999999999999E-2</v>
      </c>
      <c r="G34" s="22">
        <v>4.2999999999999997E-2</v>
      </c>
      <c r="H34" s="23"/>
      <c r="I34" s="79">
        <f t="shared" si="0"/>
        <v>5.2999999999999999E-2</v>
      </c>
      <c r="J34" s="80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45566</v>
      </c>
      <c r="C35" s="24"/>
      <c r="D35" s="25"/>
      <c r="E35" s="25"/>
      <c r="F35" s="25"/>
      <c r="G35" s="25"/>
      <c r="H35" s="26"/>
      <c r="I35" s="79" t="str">
        <f t="shared" si="0"/>
        <v>Off</v>
      </c>
      <c r="J35" s="80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86" t="s">
        <v>18</v>
      </c>
      <c r="C36" s="87"/>
      <c r="D36" s="87"/>
      <c r="E36" s="87"/>
      <c r="F36" s="88"/>
      <c r="G36" s="89" t="s">
        <v>53</v>
      </c>
      <c r="H36" s="74"/>
      <c r="I36" s="74"/>
      <c r="J36" s="9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91" t="s">
        <v>19</v>
      </c>
      <c r="C37" s="92"/>
      <c r="D37" s="92"/>
      <c r="E37" s="92"/>
      <c r="F37" s="28" t="s">
        <v>20</v>
      </c>
      <c r="G37" s="91" t="s">
        <v>21</v>
      </c>
      <c r="H37" s="93"/>
      <c r="I37" s="94" t="s">
        <v>22</v>
      </c>
      <c r="J37" s="9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100" t="s">
        <v>23</v>
      </c>
      <c r="C38" s="101"/>
      <c r="D38" s="101"/>
      <c r="E38" s="101"/>
      <c r="F38" s="29" t="s">
        <v>20</v>
      </c>
      <c r="G38" s="96" t="s">
        <v>20</v>
      </c>
      <c r="H38" s="97"/>
      <c r="I38" s="98" t="s">
        <v>20</v>
      </c>
      <c r="J38" s="9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102" t="s">
        <v>24</v>
      </c>
      <c r="C39" s="84"/>
      <c r="D39" s="84"/>
      <c r="E39" s="84"/>
      <c r="F39" s="103"/>
      <c r="G39" s="107" t="s">
        <v>50</v>
      </c>
      <c r="H39" s="108"/>
      <c r="I39" s="108"/>
      <c r="J39" s="8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104"/>
      <c r="C40" s="72"/>
      <c r="D40" s="72"/>
      <c r="E40" s="72"/>
      <c r="F40" s="105"/>
      <c r="G40" s="109" t="s">
        <v>55</v>
      </c>
      <c r="H40" s="110"/>
      <c r="I40" s="111"/>
      <c r="J40" s="30" t="s">
        <v>25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106"/>
      <c r="C41" s="101"/>
      <c r="D41" s="101"/>
      <c r="E41" s="101"/>
      <c r="F41" s="99"/>
      <c r="G41" s="112" t="s">
        <v>51</v>
      </c>
      <c r="H41" s="101"/>
      <c r="I41" s="99"/>
      <c r="J41" s="31" t="s">
        <v>52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83" t="s">
        <v>56</v>
      </c>
      <c r="C42" s="84"/>
      <c r="D42" s="84"/>
      <c r="E42" s="84"/>
      <c r="F42" s="84"/>
      <c r="G42" s="84"/>
      <c r="H42" s="84"/>
      <c r="I42" s="84"/>
      <c r="J42" s="84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85" t="s">
        <v>57</v>
      </c>
      <c r="C43" s="72"/>
      <c r="D43" s="72"/>
      <c r="E43" s="72"/>
      <c r="F43" s="72"/>
      <c r="G43" s="72"/>
      <c r="H43" s="72"/>
      <c r="I43" s="72"/>
      <c r="J43" s="7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  <mergeCell ref="I31:J31"/>
    <mergeCell ref="I32:J32"/>
    <mergeCell ref="I33:J33"/>
    <mergeCell ref="I34:J34"/>
    <mergeCell ref="I35:J35"/>
    <mergeCell ref="I27:J27"/>
    <mergeCell ref="I28:J28"/>
    <mergeCell ref="I22:J22"/>
    <mergeCell ref="I29:J29"/>
    <mergeCell ref="I30:J30"/>
    <mergeCell ref="I21:J21"/>
    <mergeCell ref="I23:J23"/>
    <mergeCell ref="I24:J24"/>
    <mergeCell ref="I25:J25"/>
    <mergeCell ref="I26:J26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B1:H1"/>
    <mergeCell ref="B2:H2"/>
    <mergeCell ref="C3:E3"/>
    <mergeCell ref="I4:J4"/>
    <mergeCell ref="I5:J5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37" sqref="F37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26</v>
      </c>
      <c r="B2" s="72"/>
      <c r="C2" s="72"/>
      <c r="D2" s="72"/>
      <c r="E2" s="72"/>
      <c r="F2" s="72"/>
      <c r="G2" s="72"/>
      <c r="H2" s="33" t="s">
        <v>27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28</v>
      </c>
      <c r="B3" s="8"/>
      <c r="C3" s="8"/>
      <c r="D3" s="8" t="s">
        <v>7</v>
      </c>
      <c r="E3" s="8"/>
      <c r="F3" s="8" t="s">
        <v>29</v>
      </c>
      <c r="G3" s="35">
        <v>45536</v>
      </c>
      <c r="H3" s="36" t="s">
        <v>30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31</v>
      </c>
      <c r="B5" s="39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40" t="s">
        <v>39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40</v>
      </c>
      <c r="C6" s="42" t="s">
        <v>41</v>
      </c>
      <c r="D6" s="43" t="s">
        <v>42</v>
      </c>
      <c r="E6" s="42" t="s">
        <v>43</v>
      </c>
      <c r="F6" s="42"/>
      <c r="G6" s="42" t="s">
        <v>44</v>
      </c>
      <c r="H6" s="42" t="s">
        <v>20</v>
      </c>
      <c r="I6" s="44" t="s">
        <v>45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45">
        <v>1</v>
      </c>
      <c r="B7" s="46">
        <v>0.7</v>
      </c>
      <c r="C7" s="47">
        <v>66</v>
      </c>
      <c r="D7" s="47">
        <f t="shared" ref="D7:D37" si="0">IF(B7&lt;&gt;"Off",B7*C7,"Off")</f>
        <v>46.199999999999996</v>
      </c>
      <c r="E7" s="47">
        <v>16.7</v>
      </c>
      <c r="F7" s="48">
        <v>7.8</v>
      </c>
      <c r="G7" s="49">
        <f t="shared" ref="G7:G37" si="1">IF(B7="Off","Off",IF(E7&lt;12.5,(0.353*$I$3)*(12.006+EXP(2.46-0.073*E7+0.125*B7+0.389*F7)),(0.361*$I$3)*(-2.261+EXP(2.69-0.065*E7+0.111*B7+0.361*F7))))</f>
        <v>31.615035979751589</v>
      </c>
      <c r="H7" s="50" t="str">
        <f t="shared" ref="H7:H37" si="2">IF(D7="Off","Off",IF(D7&gt;=G7,"Yes","No"))</f>
        <v>Yes</v>
      </c>
      <c r="I7" s="45">
        <v>68.099999999999994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51">
        <v>2</v>
      </c>
      <c r="B8" s="52">
        <v>0.77</v>
      </c>
      <c r="C8" s="53">
        <v>66</v>
      </c>
      <c r="D8" s="53">
        <f t="shared" si="0"/>
        <v>50.82</v>
      </c>
      <c r="E8" s="53">
        <v>16.7</v>
      </c>
      <c r="F8" s="54">
        <v>7.9</v>
      </c>
      <c r="G8" s="55">
        <f t="shared" si="1"/>
        <v>33.069464865184194</v>
      </c>
      <c r="H8" s="56" t="str">
        <f t="shared" si="2"/>
        <v>Yes</v>
      </c>
      <c r="I8" s="51">
        <v>68.900000000000006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51">
        <v>3</v>
      </c>
      <c r="B9" s="52">
        <v>0.83</v>
      </c>
      <c r="C9" s="53">
        <v>66</v>
      </c>
      <c r="D9" s="53">
        <f t="shared" si="0"/>
        <v>54.779999999999994</v>
      </c>
      <c r="E9" s="53">
        <v>16.3</v>
      </c>
      <c r="F9" s="54">
        <v>7.6</v>
      </c>
      <c r="G9" s="55">
        <f t="shared" si="1"/>
        <v>30.600889954592006</v>
      </c>
      <c r="H9" s="56" t="str">
        <f t="shared" si="2"/>
        <v>Yes</v>
      </c>
      <c r="I9" s="51">
        <v>67.3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51">
        <v>4</v>
      </c>
      <c r="B10" s="52">
        <v>0.8</v>
      </c>
      <c r="C10" s="53">
        <v>66</v>
      </c>
      <c r="D10" s="53">
        <f t="shared" si="0"/>
        <v>52.800000000000004</v>
      </c>
      <c r="E10" s="53">
        <v>18</v>
      </c>
      <c r="F10" s="54">
        <v>7.8</v>
      </c>
      <c r="G10" s="55">
        <f t="shared" si="1"/>
        <v>29.319845569322336</v>
      </c>
      <c r="H10" s="56" t="str">
        <f t="shared" si="2"/>
        <v>Yes</v>
      </c>
      <c r="I10" s="51">
        <v>63.2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51">
        <v>5</v>
      </c>
      <c r="B11" s="52">
        <v>0.8</v>
      </c>
      <c r="C11" s="53">
        <v>66</v>
      </c>
      <c r="D11" s="53">
        <f t="shared" si="0"/>
        <v>52.800000000000004</v>
      </c>
      <c r="E11" s="53">
        <v>17.600000000000001</v>
      </c>
      <c r="F11" s="54">
        <v>7.8</v>
      </c>
      <c r="G11" s="55">
        <f t="shared" si="1"/>
        <v>30.11365814601707</v>
      </c>
      <c r="H11" s="56" t="str">
        <f t="shared" si="2"/>
        <v>Yes</v>
      </c>
      <c r="I11" s="51">
        <v>66.8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51">
        <v>6</v>
      </c>
      <c r="B12" s="52">
        <v>0.9</v>
      </c>
      <c r="C12" s="53">
        <v>66</v>
      </c>
      <c r="D12" s="53">
        <f t="shared" si="0"/>
        <v>59.4</v>
      </c>
      <c r="E12" s="53">
        <v>17.8</v>
      </c>
      <c r="F12" s="54">
        <v>7.5</v>
      </c>
      <c r="G12" s="55">
        <f t="shared" si="1"/>
        <v>26.886279485414299</v>
      </c>
      <c r="H12" s="56" t="str">
        <f t="shared" si="2"/>
        <v>Yes</v>
      </c>
      <c r="I12" s="51">
        <v>66.8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51">
        <v>7</v>
      </c>
      <c r="B13" s="52">
        <v>0.8</v>
      </c>
      <c r="C13" s="53">
        <v>66</v>
      </c>
      <c r="D13" s="53">
        <f t="shared" si="0"/>
        <v>52.800000000000004</v>
      </c>
      <c r="E13" s="53">
        <v>17.5</v>
      </c>
      <c r="F13" s="54">
        <v>7.5</v>
      </c>
      <c r="G13" s="55">
        <f t="shared" si="1"/>
        <v>27.119960576029161</v>
      </c>
      <c r="H13" s="56" t="str">
        <f t="shared" si="2"/>
        <v>Yes</v>
      </c>
      <c r="I13" s="51">
        <v>68.099999999999994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51">
        <v>8</v>
      </c>
      <c r="B14" s="52">
        <v>0.74</v>
      </c>
      <c r="C14" s="53">
        <v>66</v>
      </c>
      <c r="D14" s="53">
        <f t="shared" si="0"/>
        <v>48.839999999999996</v>
      </c>
      <c r="E14" s="53">
        <v>18.3</v>
      </c>
      <c r="F14" s="54">
        <v>7.7</v>
      </c>
      <c r="G14" s="55">
        <f t="shared" si="1"/>
        <v>27.500788863940585</v>
      </c>
      <c r="H14" s="56" t="str">
        <f t="shared" si="2"/>
        <v>Yes</v>
      </c>
      <c r="I14" s="51">
        <v>67.2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51">
        <v>9</v>
      </c>
      <c r="B15" s="52">
        <v>0.9</v>
      </c>
      <c r="C15" s="53">
        <v>66</v>
      </c>
      <c r="D15" s="53">
        <f t="shared" si="0"/>
        <v>59.4</v>
      </c>
      <c r="E15" s="53">
        <v>18.399999999999999</v>
      </c>
      <c r="F15" s="54">
        <v>7.3</v>
      </c>
      <c r="G15" s="55">
        <f t="shared" si="1"/>
        <v>23.970862214205003</v>
      </c>
      <c r="H15" s="56" t="str">
        <f t="shared" si="2"/>
        <v>Yes</v>
      </c>
      <c r="I15" s="51">
        <v>61.7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51">
        <v>10</v>
      </c>
      <c r="B16" s="52">
        <v>0.8</v>
      </c>
      <c r="C16" s="53">
        <v>66</v>
      </c>
      <c r="D16" s="53">
        <f t="shared" si="0"/>
        <v>52.800000000000004</v>
      </c>
      <c r="E16" s="53">
        <v>18</v>
      </c>
      <c r="F16" s="54">
        <v>7.3</v>
      </c>
      <c r="G16" s="55">
        <f t="shared" si="1"/>
        <v>24.342954961060283</v>
      </c>
      <c r="H16" s="56" t="str">
        <f t="shared" si="2"/>
        <v>Yes</v>
      </c>
      <c r="I16" s="51">
        <v>68.599999999999994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51">
        <v>11</v>
      </c>
      <c r="B17" s="52">
        <v>0.9</v>
      </c>
      <c r="C17" s="53">
        <v>66</v>
      </c>
      <c r="D17" s="53">
        <f t="shared" si="0"/>
        <v>59.4</v>
      </c>
      <c r="E17" s="53">
        <v>17.2</v>
      </c>
      <c r="F17" s="54">
        <v>7.4</v>
      </c>
      <c r="G17" s="55">
        <f t="shared" si="1"/>
        <v>26.966733338524282</v>
      </c>
      <c r="H17" s="56" t="str">
        <f t="shared" si="2"/>
        <v>Yes</v>
      </c>
      <c r="I17" s="51">
        <v>68.599999999999994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51">
        <v>12</v>
      </c>
      <c r="B18" s="52">
        <v>0.9</v>
      </c>
      <c r="C18" s="53">
        <v>66</v>
      </c>
      <c r="D18" s="53">
        <f t="shared" si="0"/>
        <v>59.4</v>
      </c>
      <c r="E18" s="53">
        <v>17.3</v>
      </c>
      <c r="F18" s="54">
        <v>7.4</v>
      </c>
      <c r="G18" s="55">
        <f t="shared" si="1"/>
        <v>26.786729780649051</v>
      </c>
      <c r="H18" s="56" t="str">
        <f t="shared" si="2"/>
        <v>Yes</v>
      </c>
      <c r="I18" s="51">
        <v>65.599999999999994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51">
        <v>13</v>
      </c>
      <c r="B19" s="52">
        <v>0.9</v>
      </c>
      <c r="C19" s="53">
        <v>66</v>
      </c>
      <c r="D19" s="53">
        <f t="shared" si="0"/>
        <v>59.4</v>
      </c>
      <c r="E19" s="53">
        <v>16.899999999999999</v>
      </c>
      <c r="F19" s="54">
        <v>7.7</v>
      </c>
      <c r="G19" s="55">
        <f t="shared" si="1"/>
        <v>30.754264448703537</v>
      </c>
      <c r="H19" s="56" t="str">
        <f t="shared" si="2"/>
        <v>Yes</v>
      </c>
      <c r="I19" s="51">
        <v>64.3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51">
        <v>14</v>
      </c>
      <c r="B20" s="52">
        <v>0.78</v>
      </c>
      <c r="C20" s="53">
        <v>66</v>
      </c>
      <c r="D20" s="53">
        <f t="shared" si="0"/>
        <v>51.480000000000004</v>
      </c>
      <c r="E20" s="53">
        <v>16.8</v>
      </c>
      <c r="F20" s="54">
        <v>8.5</v>
      </c>
      <c r="G20" s="55">
        <f t="shared" si="1"/>
        <v>41.038419686359106</v>
      </c>
      <c r="H20" s="56" t="str">
        <f t="shared" si="2"/>
        <v>Yes</v>
      </c>
      <c r="I20" s="51">
        <v>66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51">
        <v>15</v>
      </c>
      <c r="B21" s="52">
        <v>0.76</v>
      </c>
      <c r="C21" s="53">
        <v>66</v>
      </c>
      <c r="D21" s="53">
        <f t="shared" si="0"/>
        <v>50.160000000000004</v>
      </c>
      <c r="E21" s="53">
        <v>16.100000000000001</v>
      </c>
      <c r="F21" s="54">
        <v>8.5</v>
      </c>
      <c r="G21" s="55">
        <f t="shared" si="1"/>
        <v>42.889660421533904</v>
      </c>
      <c r="H21" s="56" t="str">
        <f t="shared" si="2"/>
        <v>Yes</v>
      </c>
      <c r="I21" s="51">
        <v>66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51">
        <v>16</v>
      </c>
      <c r="B22" s="52">
        <v>0.7</v>
      </c>
      <c r="C22" s="53">
        <v>66</v>
      </c>
      <c r="D22" s="53">
        <f t="shared" si="0"/>
        <v>46.199999999999996</v>
      </c>
      <c r="E22" s="53">
        <v>16.5</v>
      </c>
      <c r="F22" s="54">
        <v>8</v>
      </c>
      <c r="G22" s="55">
        <f t="shared" si="1"/>
        <v>34.499304367147133</v>
      </c>
      <c r="H22" s="56" t="str">
        <f t="shared" si="2"/>
        <v>Yes</v>
      </c>
      <c r="I22" s="51">
        <v>65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51">
        <v>17</v>
      </c>
      <c r="B23" s="52">
        <v>0.9</v>
      </c>
      <c r="C23" s="53">
        <v>66</v>
      </c>
      <c r="D23" s="53">
        <f t="shared" si="0"/>
        <v>59.4</v>
      </c>
      <c r="E23" s="53">
        <v>15.7</v>
      </c>
      <c r="F23" s="54">
        <v>8.5</v>
      </c>
      <c r="G23" s="55">
        <f t="shared" si="1"/>
        <v>44.743439158828949</v>
      </c>
      <c r="H23" s="56" t="str">
        <f t="shared" si="2"/>
        <v>Yes</v>
      </c>
      <c r="I23" s="51">
        <v>63.1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51">
        <v>18</v>
      </c>
      <c r="B24" s="52">
        <v>0.8</v>
      </c>
      <c r="C24" s="53">
        <v>66</v>
      </c>
      <c r="D24" s="53">
        <f t="shared" si="0"/>
        <v>52.800000000000004</v>
      </c>
      <c r="E24" s="53">
        <v>17</v>
      </c>
      <c r="F24" s="54">
        <v>7.3</v>
      </c>
      <c r="G24" s="55">
        <f t="shared" si="1"/>
        <v>26.032620672915336</v>
      </c>
      <c r="H24" s="56" t="str">
        <f t="shared" si="2"/>
        <v>Yes</v>
      </c>
      <c r="I24" s="51">
        <v>63.7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51">
        <v>19</v>
      </c>
      <c r="B25" s="52">
        <v>0.9</v>
      </c>
      <c r="C25" s="53">
        <v>66</v>
      </c>
      <c r="D25" s="53">
        <f t="shared" si="0"/>
        <v>59.4</v>
      </c>
      <c r="E25" s="53">
        <v>16</v>
      </c>
      <c r="F25" s="54">
        <v>7.2</v>
      </c>
      <c r="G25" s="55">
        <f t="shared" si="1"/>
        <v>27.128342687755865</v>
      </c>
      <c r="H25" s="56" t="str">
        <f t="shared" si="2"/>
        <v>Yes</v>
      </c>
      <c r="I25" s="51">
        <v>63.9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51">
        <v>20</v>
      </c>
      <c r="B26" s="52">
        <v>0.89</v>
      </c>
      <c r="C26" s="53">
        <v>66</v>
      </c>
      <c r="D26" s="53">
        <f t="shared" si="0"/>
        <v>58.74</v>
      </c>
      <c r="E26" s="53">
        <v>15.2</v>
      </c>
      <c r="F26" s="54">
        <v>7.2</v>
      </c>
      <c r="G26" s="55">
        <f t="shared" si="1"/>
        <v>28.587248551887789</v>
      </c>
      <c r="H26" s="56" t="str">
        <f t="shared" si="2"/>
        <v>Yes</v>
      </c>
      <c r="I26" s="51">
        <v>61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51">
        <v>21</v>
      </c>
      <c r="B27" s="52">
        <v>1</v>
      </c>
      <c r="C27" s="53">
        <v>66</v>
      </c>
      <c r="D27" s="53">
        <f t="shared" si="0"/>
        <v>66</v>
      </c>
      <c r="E27" s="53">
        <v>15.3</v>
      </c>
      <c r="F27" s="54">
        <v>7.3</v>
      </c>
      <c r="G27" s="55">
        <f t="shared" si="1"/>
        <v>29.842669309193187</v>
      </c>
      <c r="H27" s="56" t="str">
        <f t="shared" si="2"/>
        <v>Yes</v>
      </c>
      <c r="I27" s="51">
        <v>63.8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51">
        <v>22</v>
      </c>
      <c r="B28" s="52">
        <v>0.9</v>
      </c>
      <c r="C28" s="53">
        <v>66</v>
      </c>
      <c r="D28" s="53">
        <f t="shared" si="0"/>
        <v>59.4</v>
      </c>
      <c r="E28" s="53">
        <v>15.8</v>
      </c>
      <c r="F28" s="54">
        <v>7.5</v>
      </c>
      <c r="G28" s="55">
        <f t="shared" si="1"/>
        <v>30.732172841853913</v>
      </c>
      <c r="H28" s="56" t="str">
        <f t="shared" si="2"/>
        <v>Yes</v>
      </c>
      <c r="I28" s="51">
        <v>64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51">
        <v>23</v>
      </c>
      <c r="B29" s="52">
        <v>0.95</v>
      </c>
      <c r="C29" s="53">
        <v>66</v>
      </c>
      <c r="D29" s="53">
        <f t="shared" si="0"/>
        <v>62.699999999999996</v>
      </c>
      <c r="E29" s="53">
        <v>15.7</v>
      </c>
      <c r="F29" s="54">
        <v>7.3</v>
      </c>
      <c r="G29" s="55">
        <f t="shared" si="1"/>
        <v>28.89048107227778</v>
      </c>
      <c r="H29" s="56" t="str">
        <f t="shared" si="2"/>
        <v>Yes</v>
      </c>
      <c r="I29" s="51">
        <v>63.7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51">
        <v>24</v>
      </c>
      <c r="B30" s="52">
        <v>0.8</v>
      </c>
      <c r="C30" s="53">
        <v>66</v>
      </c>
      <c r="D30" s="53">
        <f t="shared" si="0"/>
        <v>52.800000000000004</v>
      </c>
      <c r="E30" s="53">
        <v>16.399999999999999</v>
      </c>
      <c r="F30" s="54">
        <v>7.2</v>
      </c>
      <c r="G30" s="55">
        <f t="shared" si="1"/>
        <v>26.110595322361274</v>
      </c>
      <c r="H30" s="56" t="str">
        <f t="shared" si="2"/>
        <v>Yes</v>
      </c>
      <c r="I30" s="51">
        <v>64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51">
        <v>25</v>
      </c>
      <c r="B31" s="52">
        <v>0.86</v>
      </c>
      <c r="C31" s="53">
        <v>66</v>
      </c>
      <c r="D31" s="53">
        <f t="shared" si="0"/>
        <v>56.76</v>
      </c>
      <c r="E31" s="53">
        <v>16.5</v>
      </c>
      <c r="F31" s="54">
        <v>7.4</v>
      </c>
      <c r="G31" s="55">
        <f t="shared" si="1"/>
        <v>28.131245271737345</v>
      </c>
      <c r="H31" s="56" t="str">
        <f t="shared" si="2"/>
        <v>Yes</v>
      </c>
      <c r="I31" s="51">
        <v>63.7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51">
        <v>26</v>
      </c>
      <c r="B32" s="52">
        <v>0.95</v>
      </c>
      <c r="C32" s="53">
        <v>66</v>
      </c>
      <c r="D32" s="53">
        <f t="shared" si="0"/>
        <v>62.699999999999996</v>
      </c>
      <c r="E32" s="53">
        <v>16.100000000000001</v>
      </c>
      <c r="F32" s="54">
        <v>7.1</v>
      </c>
      <c r="G32" s="55">
        <f t="shared" si="1"/>
        <v>26.111941696836446</v>
      </c>
      <c r="H32" s="56" t="str">
        <f t="shared" si="2"/>
        <v>Yes</v>
      </c>
      <c r="I32" s="51">
        <v>64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51">
        <v>27</v>
      </c>
      <c r="B33" s="52">
        <v>0.75</v>
      </c>
      <c r="C33" s="53">
        <v>66</v>
      </c>
      <c r="D33" s="53">
        <f t="shared" si="0"/>
        <v>49.5</v>
      </c>
      <c r="E33" s="53">
        <v>16.399999999999999</v>
      </c>
      <c r="F33" s="54">
        <v>7.5</v>
      </c>
      <c r="G33" s="55">
        <f t="shared" si="1"/>
        <v>29.024462463640077</v>
      </c>
      <c r="H33" s="56" t="str">
        <f t="shared" si="2"/>
        <v>Yes</v>
      </c>
      <c r="I33" s="51">
        <v>63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51">
        <v>28</v>
      </c>
      <c r="B34" s="52">
        <v>0.79</v>
      </c>
      <c r="C34" s="53">
        <v>66</v>
      </c>
      <c r="D34" s="53">
        <f t="shared" si="0"/>
        <v>52.14</v>
      </c>
      <c r="E34" s="53">
        <v>15.7</v>
      </c>
      <c r="F34" s="54">
        <v>6.9</v>
      </c>
      <c r="G34" s="55">
        <f t="shared" si="1"/>
        <v>24.443540608066264</v>
      </c>
      <c r="H34" s="56" t="str">
        <f t="shared" si="2"/>
        <v>Yes</v>
      </c>
      <c r="I34" s="51">
        <v>64.2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51">
        <v>29</v>
      </c>
      <c r="B35" s="52">
        <v>0.8</v>
      </c>
      <c r="C35" s="53">
        <v>66</v>
      </c>
      <c r="D35" s="53">
        <f t="shared" si="0"/>
        <v>52.800000000000004</v>
      </c>
      <c r="E35" s="53">
        <v>14.5</v>
      </c>
      <c r="F35" s="54">
        <v>7.5</v>
      </c>
      <c r="G35" s="55">
        <f t="shared" si="1"/>
        <v>33.13492738992025</v>
      </c>
      <c r="H35" s="56" t="str">
        <f t="shared" si="2"/>
        <v>Yes</v>
      </c>
      <c r="I35" s="51">
        <v>63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51">
        <v>30</v>
      </c>
      <c r="B36" s="52">
        <v>0.73</v>
      </c>
      <c r="C36" s="53">
        <v>66</v>
      </c>
      <c r="D36" s="53">
        <f t="shared" si="0"/>
        <v>48.18</v>
      </c>
      <c r="E36" s="53">
        <v>14.4</v>
      </c>
      <c r="F36" s="54">
        <v>7.5</v>
      </c>
      <c r="G36" s="55">
        <f t="shared" si="1"/>
        <v>33.091836799781532</v>
      </c>
      <c r="H36" s="56" t="str">
        <f t="shared" si="2"/>
        <v>Yes</v>
      </c>
      <c r="I36" s="51">
        <v>62.7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57">
        <v>31</v>
      </c>
      <c r="B37" s="58" t="s">
        <v>58</v>
      </c>
      <c r="C37" s="59">
        <v>66</v>
      </c>
      <c r="D37" s="53" t="str">
        <f t="shared" si="0"/>
        <v>Off</v>
      </c>
      <c r="E37" s="59"/>
      <c r="F37" s="60"/>
      <c r="G37" s="61" t="str">
        <f t="shared" si="1"/>
        <v>Off</v>
      </c>
      <c r="H37" s="62" t="str">
        <f t="shared" si="2"/>
        <v>Off</v>
      </c>
      <c r="I37" s="57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46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47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2024-10-02T15:41:28Z</cp:lastPrinted>
  <dcterms:created xsi:type="dcterms:W3CDTF">2021-04-02T16:45:23Z</dcterms:created>
  <dcterms:modified xsi:type="dcterms:W3CDTF">2024-10-02T17:05:55Z</dcterms:modified>
</cp:coreProperties>
</file>