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2b610c683cfb012/Documents/BWD Operations/Water Quality Monitoring Form/"/>
    </mc:Choice>
  </mc:AlternateContent>
  <xr:revisionPtr revIDLastSave="0" documentId="8_{C1C45BA9-2818-473A-8478-45A9FA2C0CF3}" xr6:coauthVersionLast="47" xr6:coauthVersionMax="47" xr10:uidLastSave="{00000000-0000-0000-0000-000000000000}"/>
  <bookViews>
    <workbookView xWindow="-108" yWindow="-108" windowWidth="23256" windowHeight="13896" tabRatio="595" xr2:uid="{00000000-000D-0000-FFFF-FFFF00000000}"/>
  </bookViews>
  <sheets>
    <sheet name="Page 1" sheetId="1" r:id="rId1"/>
    <sheet name="Page 2" sheetId="2" r:id="rId2"/>
  </sheets>
  <definedNames>
    <definedName name="Log_Inactiv" localSheetId="0">#REF!</definedName>
    <definedName name="Log_Inactiv">#REF!</definedName>
    <definedName name="_xlnm.Print_Area" localSheetId="0">'Page 1'!$A$1:$J$43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FkTcbneVW354Hot3edeUeejekQw=="/>
    </ext>
  </extLst>
</workbook>
</file>

<file path=xl/calcChain.xml><?xml version="1.0" encoding="utf-8"?>
<calcChain xmlns="http://schemas.openxmlformats.org/spreadsheetml/2006/main">
  <c r="D30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G8" i="2"/>
  <c r="D8" i="2"/>
  <c r="G7" i="2"/>
  <c r="D7" i="2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I5" i="1"/>
  <c r="H24" i="2" l="1"/>
  <c r="H20" i="2"/>
  <c r="H28" i="2"/>
  <c r="H19" i="2"/>
  <c r="H18" i="2"/>
  <c r="H16" i="2"/>
  <c r="H13" i="2"/>
  <c r="H12" i="2"/>
  <c r="H9" i="2"/>
  <c r="H8" i="2"/>
  <c r="H11" i="2"/>
  <c r="H10" i="2"/>
  <c r="H22" i="2"/>
  <c r="H26" i="2"/>
  <c r="H30" i="2"/>
  <c r="H34" i="2"/>
  <c r="H15" i="2"/>
  <c r="H23" i="2"/>
  <c r="H27" i="2"/>
  <c r="H31" i="2"/>
  <c r="H35" i="2"/>
  <c r="H32" i="2"/>
  <c r="H36" i="2"/>
  <c r="H17" i="2"/>
  <c r="H21" i="2"/>
  <c r="H25" i="2"/>
  <c r="H29" i="2"/>
  <c r="H33" i="2"/>
  <c r="H37" i="2"/>
  <c r="H7" i="2"/>
  <c r="H14" i="2"/>
</calcChain>
</file>

<file path=xl/sharedStrings.xml><?xml version="1.0" encoding="utf-8"?>
<sst xmlns="http://schemas.openxmlformats.org/spreadsheetml/2006/main" count="65" uniqueCount="59">
  <si>
    <t>OHA - Drinking Water Program - Surface Water Quality Data Form</t>
  </si>
  <si>
    <t>County:</t>
  </si>
  <si>
    <t>Tillamook</t>
  </si>
  <si>
    <t>Slow Sand, Membrane, Diatomaceous Earth Filtration, or Unfiltered Systems</t>
  </si>
  <si>
    <t>Month/Year:</t>
  </si>
  <si>
    <t xml:space="preserve">System Name: </t>
  </si>
  <si>
    <t>Beaver Water District</t>
  </si>
  <si>
    <t>ID#: 4100199</t>
  </si>
  <si>
    <t xml:space="preserve">WTP :  TP - </t>
  </si>
  <si>
    <t>WTP-A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</si>
  <si>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</si>
  <si>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</si>
  <si>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</si>
  <si>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</si>
  <si>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</si>
  <si>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</si>
  <si>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</si>
  <si>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rPr>
        <sz val="12"/>
        <color theme="1"/>
        <rFont val="Times New Roman"/>
        <family val="1"/>
      </rPr>
      <t xml:space="preserve">Highest Reading of the day 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[NTU]</t>
    </r>
  </si>
  <si>
    <t>Slow Sand/Membrane/DE Filtration/Unfiltered</t>
  </si>
  <si>
    <r>
      <rPr>
        <sz val="12"/>
        <color theme="1"/>
        <rFont val="Times New Roman"/>
        <family val="1"/>
      </rPr>
      <t xml:space="preserve">95% of daily turbidity readings ≤ 1 NTU?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</t>
    </r>
  </si>
  <si>
    <t>Yes / No</t>
  </si>
  <si>
    <t>CT's met everyday? (see back)</t>
  </si>
  <si>
    <t>All Cl2 residual at entry point 
 ≥ 0.2 mg/l?</t>
  </si>
  <si>
    <t>All daily turbidity readings ≤ 5 NTU?</t>
  </si>
  <si>
    <t>Notes:</t>
  </si>
  <si>
    <t>DATE:</t>
  </si>
  <si>
    <t xml:space="preserve">OHA - Drinking Water Services - Surface Water Quality Data Form </t>
  </si>
  <si>
    <t>WTP- :</t>
  </si>
  <si>
    <t>System Name: Beaver Water District</t>
  </si>
  <si>
    <t xml:space="preserve">Month/Year: </t>
  </si>
  <si>
    <r>
      <rPr>
        <sz val="12"/>
        <color theme="1"/>
        <rFont val="Times New Roman"/>
        <family val="1"/>
      </rPr>
      <t xml:space="preserve"> Disinfection </t>
    </r>
    <r>
      <rPr>
        <i/>
        <sz val="12"/>
        <color theme="1"/>
        <rFont val="Times New Roman"/>
        <family val="1"/>
      </rPr>
      <t>Giardia</t>
    </r>
    <r>
      <rPr>
        <sz val="12"/>
        <color theme="1"/>
        <rFont val="Times New Roman"/>
        <family val="1"/>
      </rPr>
      <t xml:space="preserve"> Log Inactiv:</t>
    </r>
  </si>
  <si>
    <t>Date / Time</t>
  </si>
  <si>
    <r>
      <rPr>
        <sz val="10"/>
        <color theme="1"/>
        <rFont val="Times New Roman"/>
        <family val="1"/>
      </rPr>
      <t>Minimum Cl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Residual at 1st User
 ( C ) </t>
    </r>
    <r>
      <rPr>
        <vertAlign val="superscript"/>
        <sz val="10"/>
        <color theme="1"/>
        <rFont val="Times New Roman"/>
        <family val="1"/>
      </rPr>
      <t>3</t>
    </r>
  </si>
  <si>
    <t>Contact Time         (T)</t>
  </si>
  <si>
    <t>Actual CT</t>
  </si>
  <si>
    <t>Temp</t>
  </si>
  <si>
    <t>pH</t>
  </si>
  <si>
    <t>Required CT</t>
  </si>
  <si>
    <r>
      <rPr>
        <sz val="12"/>
        <color theme="1"/>
        <rFont val="Times New Roman"/>
        <family val="1"/>
      </rPr>
      <t xml:space="preserve">CT Met? </t>
    </r>
    <r>
      <rPr>
        <vertAlign val="superscript"/>
        <sz val="12"/>
        <color theme="1"/>
        <rFont val="Times New Roman"/>
        <family val="1"/>
      </rPr>
      <t>3</t>
    </r>
  </si>
  <si>
    <t>Peak Hourly Demand Flow</t>
  </si>
  <si>
    <t>[ppm or mg/L]</t>
  </si>
  <si>
    <t>[minutes]</t>
  </si>
  <si>
    <t>C X T</t>
  </si>
  <si>
    <t>[° C]</t>
  </si>
  <si>
    <t>formula</t>
  </si>
  <si>
    <t>[GPM]</t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</si>
  <si>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If Cl2 at entry point &lt; 0.2 mg/l or CT not met, notify DWS within 24 hours. </t>
    </r>
  </si>
  <si>
    <t>Return by 10th of following month by email, fax, or mail to:</t>
  </si>
  <si>
    <t>Page 2 Of 2</t>
  </si>
  <si>
    <t>\</t>
  </si>
  <si>
    <t>PRINTED NAME:           Larry J Chitwood</t>
  </si>
  <si>
    <t>PHONE #: (503)801-3338</t>
  </si>
  <si>
    <t>CERT #: 549298</t>
  </si>
  <si>
    <r>
      <t xml:space="preserve">Monthly Summary (Answer Yes or No)                      </t>
    </r>
    <r>
      <rPr>
        <sz val="11"/>
        <color theme="1"/>
        <rFont val="Times New Roman"/>
        <family val="1"/>
      </rPr>
      <t>Rev. 7-3-24 L.J.C</t>
    </r>
  </si>
  <si>
    <r>
      <t>SIGNATURE:</t>
    </r>
    <r>
      <rPr>
        <b/>
        <sz val="12"/>
        <color theme="1"/>
        <rFont val="Vladimir Script"/>
        <family val="4"/>
      </rPr>
      <t xml:space="preserve"> </t>
    </r>
    <r>
      <rPr>
        <b/>
        <sz val="14"/>
        <color theme="1"/>
        <rFont val="Vladimir Script"/>
        <family val="4"/>
      </rPr>
      <t>Larry Chitwood</t>
    </r>
  </si>
  <si>
    <r>
      <rPr>
        <b/>
        <sz val="12"/>
        <color theme="1"/>
        <rFont val="Times New Roman"/>
        <family val="1"/>
      </rPr>
      <t xml:space="preserve">      1  </t>
    </r>
    <r>
      <rPr>
        <sz val="12"/>
        <color theme="1"/>
        <rFont val="Times New Roman"/>
        <family val="1"/>
      </rPr>
      <t xml:space="preserve">Including continuous NTU data, if applicable, for optimization recording purposes.  Compliance values in columns 12 AM through 8 PM may not  correspond to continuous readings' maximum.  2 Filtered systems only. </t>
    </r>
    <r>
      <rPr>
        <b/>
        <vertAlign val="superscript"/>
        <sz val="12"/>
        <color theme="1"/>
        <rFont val="Times New Roman"/>
        <family val="1"/>
      </rPr>
      <t xml:space="preserve"> (333-061-0040(1)(d)(B&amp;C)) 								              </t>
    </r>
    <r>
      <rPr>
        <vertAlign val="superscript"/>
        <sz val="12"/>
        <color theme="1"/>
        <rFont val="Times New Roman"/>
        <family val="1"/>
      </rPr>
      <t xml:space="preserve"> </t>
    </r>
  </si>
  <si>
    <t xml:space="preserve">                                                                                               Page 1 of 2</t>
  </si>
  <si>
    <t>dwp.dmce@odhsoha.oregon.gov   971-673-0694; or, OHA-Drinking Water Services, PO Box 14450, Portland, OR  97293-0450</t>
  </si>
  <si>
    <t>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</si>
</sst>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409]mmmm\-yy"/>
  </numFmts>
  <fonts count="23" x14ac:knownFonts="1">
    <font>
      <sz val="12"/>
      <color rgb="FF000000"/>
      <name val="Arial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vertAlign val="superscript"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u/>
      <sz val="12"/>
      <color theme="10"/>
      <name val="Arial"/>
    </font>
    <font>
      <b/>
      <sz val="12"/>
      <color theme="1"/>
      <name val="Vladimir Script"/>
      <family val="4"/>
    </font>
    <font>
      <b/>
      <sz val="14"/>
      <color theme="1"/>
      <name val="Vladimir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/>
    <xf numFmtId="0" fontId="2" fillId="0" borderId="4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/>
    <xf numFmtId="14" fontId="4" fillId="0" borderId="11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wrapText="1"/>
    </xf>
    <xf numFmtId="0" fontId="10" fillId="0" borderId="33" xfId="0" applyFont="1" applyBorder="1" applyAlignment="1">
      <alignment wrapText="1"/>
    </xf>
    <xf numFmtId="0" fontId="11" fillId="0" borderId="0" xfId="0" applyFont="1"/>
    <xf numFmtId="0" fontId="4" fillId="0" borderId="0" xfId="0" applyFont="1"/>
    <xf numFmtId="0" fontId="4" fillId="0" borderId="3" xfId="0" applyFont="1" applyBorder="1" applyAlignment="1">
      <alignment wrapText="1"/>
    </xf>
    <xf numFmtId="166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7" xfId="0" applyFont="1" applyBorder="1"/>
    <xf numFmtId="0" fontId="4" fillId="0" borderId="37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20" fillId="0" borderId="0" xfId="1" applyAlignment="1">
      <alignment horizontal="center"/>
    </xf>
    <xf numFmtId="0" fontId="12" fillId="0" borderId="37" xfId="0" applyFont="1" applyBorder="1" applyAlignment="1">
      <alignment horizontal="left" vertical="top" wrapText="1"/>
    </xf>
    <xf numFmtId="0" fontId="3" fillId="0" borderId="37" xfId="0" applyFont="1" applyBorder="1"/>
    <xf numFmtId="0" fontId="4" fillId="0" borderId="0" xfId="0" applyFont="1" applyAlignment="1">
      <alignment horizontal="left" vertical="top"/>
    </xf>
    <xf numFmtId="0" fontId="0" fillId="0" borderId="0" xfId="0"/>
    <xf numFmtId="0" fontId="8" fillId="0" borderId="22" xfId="0" applyFont="1" applyBorder="1" applyAlignment="1">
      <alignment horizontal="center" wrapText="1"/>
    </xf>
    <xf numFmtId="0" fontId="3" fillId="0" borderId="23" xfId="0" applyFont="1" applyBorder="1"/>
    <xf numFmtId="0" fontId="3" fillId="0" borderId="24" xfId="0" applyFont="1" applyBorder="1"/>
    <xf numFmtId="0" fontId="9" fillId="0" borderId="11" xfId="0" applyFont="1" applyBorder="1" applyAlignment="1">
      <alignment horizontal="center" wrapText="1"/>
    </xf>
    <xf numFmtId="0" fontId="3" fillId="0" borderId="1" xfId="0" applyFont="1" applyBorder="1"/>
    <xf numFmtId="0" fontId="3" fillId="0" borderId="25" xfId="0" applyFont="1" applyBorder="1"/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/>
    <xf numFmtId="0" fontId="3" fillId="0" borderId="29" xfId="0" applyFont="1" applyBorder="1"/>
    <xf numFmtId="0" fontId="4" fillId="0" borderId="30" xfId="0" applyFont="1" applyBorder="1" applyAlignment="1">
      <alignment horizontal="center" vertical="center" wrapText="1"/>
    </xf>
    <xf numFmtId="0" fontId="3" fillId="0" borderId="28" xfId="0" applyFont="1" applyBorder="1"/>
    <xf numFmtId="0" fontId="2" fillId="0" borderId="31" xfId="0" applyFont="1" applyBorder="1" applyAlignment="1">
      <alignment horizontal="center" vertical="center" wrapText="1"/>
    </xf>
    <xf numFmtId="0" fontId="3" fillId="0" borderId="34" xfId="0" applyFont="1" applyBorder="1"/>
    <xf numFmtId="0" fontId="2" fillId="0" borderId="35" xfId="0" applyFont="1" applyBorder="1" applyAlignment="1">
      <alignment horizontal="center" vertical="center" wrapText="1"/>
    </xf>
    <xf numFmtId="0" fontId="3" fillId="0" borderId="33" xfId="0" applyFont="1" applyBorder="1"/>
    <xf numFmtId="0" fontId="4" fillId="0" borderId="31" xfId="0" applyFont="1" applyBorder="1" applyAlignment="1">
      <alignment horizontal="center" vertical="center" wrapText="1"/>
    </xf>
    <xf numFmtId="0" fontId="3" fillId="0" borderId="32" xfId="0" applyFont="1" applyBorder="1"/>
    <xf numFmtId="0" fontId="2" fillId="0" borderId="36" xfId="0" applyFont="1" applyBorder="1" applyAlignment="1">
      <alignment vertical="top" wrapText="1"/>
    </xf>
    <xf numFmtId="0" fontId="3" fillId="0" borderId="38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31" xfId="0" applyFont="1" applyBorder="1"/>
    <xf numFmtId="0" fontId="2" fillId="0" borderId="15" xfId="0" applyFont="1" applyBorder="1" applyAlignment="1">
      <alignment wrapText="1"/>
    </xf>
    <xf numFmtId="0" fontId="3" fillId="0" borderId="39" xfId="0" applyFont="1" applyBorder="1"/>
    <xf numFmtId="0" fontId="3" fillId="0" borderId="16" xfId="0" applyFont="1" applyBorder="1"/>
    <xf numFmtId="0" fontId="2" fillId="0" borderId="42" xfId="0" applyFont="1" applyBorder="1" applyAlignment="1">
      <alignment wrapText="1"/>
    </xf>
    <xf numFmtId="0" fontId="3" fillId="0" borderId="43" xfId="0" applyFont="1" applyBorder="1"/>
    <xf numFmtId="0" fontId="3" fillId="0" borderId="44" xfId="0" applyFont="1" applyBorder="1"/>
    <xf numFmtId="0" fontId="2" fillId="0" borderId="31" xfId="0" applyFont="1" applyBorder="1" applyAlignment="1">
      <alignment wrapText="1"/>
    </xf>
    <xf numFmtId="165" fontId="4" fillId="0" borderId="15" xfId="0" applyNumberFormat="1" applyFont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3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37</xdr:row>
      <xdr:rowOff>38100</xdr:rowOff>
    </xdr:from>
    <xdr:ext cx="323850" cy="190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28575</xdr:colOff>
      <xdr:row>36</xdr:row>
      <xdr:rowOff>123825</xdr:rowOff>
    </xdr:from>
    <xdr:ext cx="323850" cy="1905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438150</xdr:colOff>
      <xdr:row>37</xdr:row>
      <xdr:rowOff>28575</xdr:rowOff>
    </xdr:from>
    <xdr:ext cx="323850" cy="1905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1104900</xdr:colOff>
      <xdr:row>37</xdr:row>
      <xdr:rowOff>28575</xdr:rowOff>
    </xdr:from>
    <xdr:ext cx="323850" cy="1905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%20%20%20971-673-0694;%20or,%20OHA-Drinking%20Water%20Services,%20PO%20Box%2014450,%20Portland,%20OR&#160;%2097293-0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B6" sqref="B6"/>
    </sheetView>
  </sheetViews>
  <sheetFormatPr defaultColWidth="11.1796875" defaultRowHeight="15" customHeight="1" x14ac:dyDescent="0.25"/>
  <cols>
    <col min="1" max="1" width="2.1796875" customWidth="1"/>
    <col min="2" max="2" width="14.6328125" customWidth="1"/>
    <col min="3" max="6" width="8.36328125" customWidth="1"/>
    <col min="7" max="7" width="9.6328125" customWidth="1"/>
    <col min="8" max="8" width="8.36328125" customWidth="1"/>
    <col min="9" max="9" width="17.54296875" customWidth="1"/>
    <col min="10" max="10" width="16.08984375" customWidth="1"/>
    <col min="11" max="26" width="7.08984375" customWidth="1"/>
  </cols>
  <sheetData>
    <row r="1" spans="1:26" ht="15.75" customHeight="1" x14ac:dyDescent="0.25">
      <c r="A1" s="1"/>
      <c r="B1" s="107" t="s">
        <v>0</v>
      </c>
      <c r="C1" s="74"/>
      <c r="D1" s="74"/>
      <c r="E1" s="74"/>
      <c r="F1" s="74"/>
      <c r="G1" s="74"/>
      <c r="H1" s="74"/>
      <c r="I1" s="2" t="s">
        <v>1</v>
      </c>
      <c r="J1" s="3" t="s">
        <v>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08" t="s">
        <v>3</v>
      </c>
      <c r="C2" s="79"/>
      <c r="D2" s="79"/>
      <c r="E2" s="79"/>
      <c r="F2" s="79"/>
      <c r="G2" s="79"/>
      <c r="H2" s="79"/>
      <c r="I2" s="2" t="s">
        <v>4</v>
      </c>
      <c r="J2" s="4">
        <v>45717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5" t="s">
        <v>5</v>
      </c>
      <c r="C3" s="109" t="s">
        <v>6</v>
      </c>
      <c r="D3" s="110"/>
      <c r="E3" s="110"/>
      <c r="F3" s="6" t="s">
        <v>7</v>
      </c>
      <c r="G3" s="7"/>
      <c r="H3" s="8"/>
      <c r="I3" s="9" t="s">
        <v>8</v>
      </c>
      <c r="J3" s="10" t="s">
        <v>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11"/>
      <c r="B4" s="12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5" t="s">
        <v>16</v>
      </c>
      <c r="I4" s="111" t="s">
        <v>17</v>
      </c>
      <c r="J4" s="11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8.75" customHeight="1" x14ac:dyDescent="0.3">
      <c r="A5" s="16"/>
      <c r="B5" s="17">
        <v>45717</v>
      </c>
      <c r="C5" s="18"/>
      <c r="D5" s="19"/>
      <c r="E5" s="19"/>
      <c r="F5" s="19"/>
      <c r="G5" s="19">
        <v>0.05</v>
      </c>
      <c r="H5" s="20"/>
      <c r="I5" s="104">
        <f t="shared" ref="I5:I35" si="0">IF(SUM(C5:H5)&gt;0.001,MAX(C5:H5),"Off")</f>
        <v>0.05</v>
      </c>
      <c r="J5" s="99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 x14ac:dyDescent="0.3">
      <c r="A6" s="16"/>
      <c r="B6" s="17">
        <f t="shared" ref="B6:B32" si="1">B5+1</f>
        <v>45718</v>
      </c>
      <c r="C6" s="21"/>
      <c r="D6" s="22"/>
      <c r="E6" s="22"/>
      <c r="F6" s="22">
        <v>0.05</v>
      </c>
      <c r="G6" s="22">
        <v>0.04</v>
      </c>
      <c r="H6" s="23"/>
      <c r="I6" s="104">
        <f t="shared" si="0"/>
        <v>0.05</v>
      </c>
      <c r="J6" s="99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8.75" customHeight="1" x14ac:dyDescent="0.3">
      <c r="A7" s="16"/>
      <c r="B7" s="17">
        <f t="shared" si="1"/>
        <v>45719</v>
      </c>
      <c r="C7" s="21"/>
      <c r="D7" s="22"/>
      <c r="E7" s="22"/>
      <c r="F7" s="22"/>
      <c r="G7" s="22">
        <v>0.04</v>
      </c>
      <c r="H7" s="23"/>
      <c r="I7" s="104">
        <f t="shared" si="0"/>
        <v>0.04</v>
      </c>
      <c r="J7" s="99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8.75" customHeight="1" x14ac:dyDescent="0.3">
      <c r="A8" s="16"/>
      <c r="B8" s="17">
        <f t="shared" si="1"/>
        <v>45720</v>
      </c>
      <c r="C8" s="21"/>
      <c r="D8" s="22"/>
      <c r="E8" s="22"/>
      <c r="F8" s="22">
        <v>0.04</v>
      </c>
      <c r="G8" s="22"/>
      <c r="H8" s="23"/>
      <c r="I8" s="104">
        <f t="shared" si="0"/>
        <v>0.04</v>
      </c>
      <c r="J8" s="99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customHeight="1" x14ac:dyDescent="0.3">
      <c r="A9" s="16"/>
      <c r="B9" s="17">
        <f t="shared" si="1"/>
        <v>45721</v>
      </c>
      <c r="C9" s="21"/>
      <c r="D9" s="22"/>
      <c r="E9" s="22"/>
      <c r="F9" s="22">
        <v>0.05</v>
      </c>
      <c r="G9" s="22">
        <v>0.04</v>
      </c>
      <c r="H9" s="23"/>
      <c r="I9" s="105">
        <f t="shared" si="0"/>
        <v>0.05</v>
      </c>
      <c r="J9" s="10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customHeight="1" x14ac:dyDescent="0.3">
      <c r="A10" s="16"/>
      <c r="B10" s="17">
        <f t="shared" si="1"/>
        <v>45722</v>
      </c>
      <c r="C10" s="21"/>
      <c r="D10" s="22"/>
      <c r="E10" s="22"/>
      <c r="F10" s="22"/>
      <c r="G10" s="22">
        <v>0.04</v>
      </c>
      <c r="H10" s="23"/>
      <c r="I10" s="105">
        <f t="shared" si="0"/>
        <v>0.04</v>
      </c>
      <c r="J10" s="10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.75" customHeight="1" x14ac:dyDescent="0.3">
      <c r="A11" s="16"/>
      <c r="B11" s="17">
        <f t="shared" si="1"/>
        <v>45723</v>
      </c>
      <c r="C11" s="21"/>
      <c r="D11" s="22"/>
      <c r="E11" s="22"/>
      <c r="F11" s="22"/>
      <c r="G11" s="22">
        <v>0.05</v>
      </c>
      <c r="H11" s="23"/>
      <c r="I11" s="104">
        <f t="shared" si="0"/>
        <v>0.05</v>
      </c>
      <c r="J11" s="99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customHeight="1" x14ac:dyDescent="0.3">
      <c r="A12" s="16"/>
      <c r="B12" s="17">
        <f t="shared" si="1"/>
        <v>45724</v>
      </c>
      <c r="C12" s="21"/>
      <c r="D12" s="22"/>
      <c r="E12" s="22"/>
      <c r="F12" s="22"/>
      <c r="G12" s="22">
        <v>0.04</v>
      </c>
      <c r="H12" s="23"/>
      <c r="I12" s="104">
        <f t="shared" si="0"/>
        <v>0.04</v>
      </c>
      <c r="J12" s="9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customHeight="1" x14ac:dyDescent="0.3">
      <c r="A13" s="16"/>
      <c r="B13" s="17">
        <f t="shared" si="1"/>
        <v>45725</v>
      </c>
      <c r="C13" s="21"/>
      <c r="D13" s="22"/>
      <c r="E13" s="22">
        <v>0.05</v>
      </c>
      <c r="F13" s="22"/>
      <c r="G13" s="22"/>
      <c r="H13" s="23"/>
      <c r="I13" s="104">
        <f t="shared" si="0"/>
        <v>0.05</v>
      </c>
      <c r="J13" s="99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8.75" customHeight="1" x14ac:dyDescent="0.3">
      <c r="A14" s="16"/>
      <c r="B14" s="17">
        <f t="shared" si="1"/>
        <v>45726</v>
      </c>
      <c r="C14" s="21"/>
      <c r="D14" s="22"/>
      <c r="E14" s="22"/>
      <c r="F14" s="22"/>
      <c r="G14" s="22">
        <v>0.08</v>
      </c>
      <c r="H14" s="23">
        <v>7.0000000000000007E-2</v>
      </c>
      <c r="I14" s="104">
        <f t="shared" si="0"/>
        <v>0.08</v>
      </c>
      <c r="J14" s="99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8.75" customHeight="1" x14ac:dyDescent="0.3">
      <c r="A15" s="16"/>
      <c r="B15" s="17">
        <f t="shared" si="1"/>
        <v>45727</v>
      </c>
      <c r="C15" s="21"/>
      <c r="D15" s="22"/>
      <c r="E15" s="22"/>
      <c r="F15" s="22"/>
      <c r="G15" s="22">
        <v>0.05</v>
      </c>
      <c r="H15" s="23"/>
      <c r="I15" s="104">
        <f t="shared" si="0"/>
        <v>0.05</v>
      </c>
      <c r="J15" s="99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 x14ac:dyDescent="0.3">
      <c r="A16" s="16"/>
      <c r="B16" s="17">
        <f t="shared" si="1"/>
        <v>45728</v>
      </c>
      <c r="C16" s="21"/>
      <c r="D16" s="22"/>
      <c r="E16" s="22"/>
      <c r="F16" s="22"/>
      <c r="G16" s="22">
        <v>0.04</v>
      </c>
      <c r="H16" s="23">
        <v>0.04</v>
      </c>
      <c r="I16" s="104">
        <f t="shared" si="0"/>
        <v>0.04</v>
      </c>
      <c r="J16" s="9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8.75" customHeight="1" x14ac:dyDescent="0.3">
      <c r="A17" s="16"/>
      <c r="B17" s="17">
        <f t="shared" si="1"/>
        <v>45729</v>
      </c>
      <c r="C17" s="21"/>
      <c r="D17" s="22"/>
      <c r="E17" s="22"/>
      <c r="F17" s="22">
        <v>0.06</v>
      </c>
      <c r="G17" s="22"/>
      <c r="H17" s="23"/>
      <c r="I17" s="104">
        <f t="shared" si="0"/>
        <v>0.06</v>
      </c>
      <c r="J17" s="99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8.75" customHeight="1" x14ac:dyDescent="0.3">
      <c r="A18" s="16"/>
      <c r="B18" s="17">
        <f t="shared" si="1"/>
        <v>45730</v>
      </c>
      <c r="C18" s="21"/>
      <c r="D18" s="22"/>
      <c r="E18" s="22"/>
      <c r="F18" s="22">
        <v>0.04</v>
      </c>
      <c r="G18" s="22">
        <v>0.04</v>
      </c>
      <c r="H18" s="23"/>
      <c r="I18" s="104">
        <f t="shared" si="0"/>
        <v>0.04</v>
      </c>
      <c r="J18" s="99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8.75" customHeight="1" x14ac:dyDescent="0.3">
      <c r="A19" s="16"/>
      <c r="B19" s="17">
        <f t="shared" si="1"/>
        <v>45731</v>
      </c>
      <c r="C19" s="21"/>
      <c r="D19" s="22"/>
      <c r="E19" s="22"/>
      <c r="F19" s="22"/>
      <c r="G19" s="22">
        <v>0.06</v>
      </c>
      <c r="H19" s="23"/>
      <c r="I19" s="104">
        <f t="shared" si="0"/>
        <v>0.06</v>
      </c>
      <c r="J19" s="9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8.75" customHeight="1" x14ac:dyDescent="0.3">
      <c r="A20" s="16"/>
      <c r="B20" s="17">
        <f t="shared" si="1"/>
        <v>45732</v>
      </c>
      <c r="C20" s="21"/>
      <c r="D20" s="22"/>
      <c r="E20" s="22"/>
      <c r="F20" s="22"/>
      <c r="G20" s="22">
        <v>0.05</v>
      </c>
      <c r="H20" s="23"/>
      <c r="I20" s="104">
        <f t="shared" si="0"/>
        <v>0.05</v>
      </c>
      <c r="J20" s="99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8.75" customHeight="1" x14ac:dyDescent="0.3">
      <c r="A21" s="16"/>
      <c r="B21" s="17">
        <f t="shared" si="1"/>
        <v>45733</v>
      </c>
      <c r="C21" s="21"/>
      <c r="D21" s="22"/>
      <c r="E21" s="22"/>
      <c r="F21" s="22"/>
      <c r="G21" s="22">
        <v>0.05</v>
      </c>
      <c r="H21" s="23">
        <v>0.05</v>
      </c>
      <c r="I21" s="104">
        <f t="shared" si="0"/>
        <v>0.05</v>
      </c>
      <c r="J21" s="99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8.75" customHeight="1" x14ac:dyDescent="0.3">
      <c r="A22" s="16"/>
      <c r="B22" s="17">
        <f t="shared" si="1"/>
        <v>45734</v>
      </c>
      <c r="C22" s="21"/>
      <c r="D22" s="22"/>
      <c r="E22" s="22"/>
      <c r="F22" s="22">
        <v>0.04</v>
      </c>
      <c r="G22" s="22"/>
      <c r="H22" s="23"/>
      <c r="I22" s="104">
        <f t="shared" si="0"/>
        <v>0.04</v>
      </c>
      <c r="J22" s="99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8.75" customHeight="1" x14ac:dyDescent="0.3">
      <c r="A23" s="16"/>
      <c r="B23" s="17">
        <f t="shared" si="1"/>
        <v>45735</v>
      </c>
      <c r="C23" s="21"/>
      <c r="D23" s="22"/>
      <c r="E23" s="22"/>
      <c r="F23" s="22"/>
      <c r="G23" s="22">
        <v>0.04</v>
      </c>
      <c r="H23" s="23">
        <v>0.04</v>
      </c>
      <c r="I23" s="104">
        <f t="shared" si="0"/>
        <v>0.04</v>
      </c>
      <c r="J23" s="99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8.75" customHeight="1" x14ac:dyDescent="0.3">
      <c r="A24" s="16"/>
      <c r="B24" s="17">
        <f t="shared" si="1"/>
        <v>45736</v>
      </c>
      <c r="C24" s="21"/>
      <c r="D24" s="22"/>
      <c r="E24" s="22"/>
      <c r="F24" s="22">
        <v>0.04</v>
      </c>
      <c r="G24" s="22"/>
      <c r="H24" s="23"/>
      <c r="I24" s="104">
        <f t="shared" si="0"/>
        <v>0.04</v>
      </c>
      <c r="J24" s="99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8.75" customHeight="1" x14ac:dyDescent="0.3">
      <c r="A25" s="16"/>
      <c r="B25" s="17">
        <f t="shared" si="1"/>
        <v>45737</v>
      </c>
      <c r="C25" s="21"/>
      <c r="D25" s="22"/>
      <c r="E25" s="22">
        <v>0.04</v>
      </c>
      <c r="F25" s="22">
        <v>0.22</v>
      </c>
      <c r="G25" s="22"/>
      <c r="H25" s="23"/>
      <c r="I25" s="104">
        <f t="shared" si="0"/>
        <v>0.22</v>
      </c>
      <c r="J25" s="99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8.75" customHeight="1" x14ac:dyDescent="0.3">
      <c r="A26" s="16"/>
      <c r="B26" s="17">
        <f t="shared" si="1"/>
        <v>45738</v>
      </c>
      <c r="C26" s="21"/>
      <c r="D26" s="22"/>
      <c r="E26" s="22"/>
      <c r="F26" s="22"/>
      <c r="G26" s="22"/>
      <c r="H26" s="23"/>
      <c r="I26" s="104" t="str">
        <f t="shared" si="0"/>
        <v>Off</v>
      </c>
      <c r="J26" s="99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8.75" customHeight="1" x14ac:dyDescent="0.3">
      <c r="A27" s="16"/>
      <c r="B27" s="17">
        <f t="shared" si="1"/>
        <v>45739</v>
      </c>
      <c r="C27" s="21"/>
      <c r="D27" s="22"/>
      <c r="E27" s="22"/>
      <c r="F27" s="22">
        <v>0.05</v>
      </c>
      <c r="G27" s="22"/>
      <c r="H27" s="23"/>
      <c r="I27" s="104">
        <f t="shared" si="0"/>
        <v>0.05</v>
      </c>
      <c r="J27" s="99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8.75" customHeight="1" x14ac:dyDescent="0.3">
      <c r="A28" s="16"/>
      <c r="B28" s="17">
        <f t="shared" si="1"/>
        <v>45740</v>
      </c>
      <c r="C28" s="21"/>
      <c r="D28" s="22"/>
      <c r="E28" s="22"/>
      <c r="F28" s="22"/>
      <c r="G28" s="22">
        <v>0.05</v>
      </c>
      <c r="H28" s="23">
        <v>0.05</v>
      </c>
      <c r="I28" s="104">
        <f t="shared" si="0"/>
        <v>0.05</v>
      </c>
      <c r="J28" s="99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8.75" customHeight="1" x14ac:dyDescent="0.3">
      <c r="A29" s="16"/>
      <c r="B29" s="17">
        <f t="shared" si="1"/>
        <v>45741</v>
      </c>
      <c r="C29" s="21"/>
      <c r="D29" s="22"/>
      <c r="E29" s="22"/>
      <c r="F29" s="22">
        <v>0.05</v>
      </c>
      <c r="G29" s="22">
        <v>0.05</v>
      </c>
      <c r="H29" s="23">
        <v>0.05</v>
      </c>
      <c r="I29" s="104">
        <f t="shared" si="0"/>
        <v>0.05</v>
      </c>
      <c r="J29" s="99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8.75" customHeight="1" x14ac:dyDescent="0.3">
      <c r="A30" s="16"/>
      <c r="B30" s="17">
        <f t="shared" si="1"/>
        <v>45742</v>
      </c>
      <c r="C30" s="21"/>
      <c r="D30" s="22"/>
      <c r="E30" s="22"/>
      <c r="F30" s="22"/>
      <c r="G30" s="22">
        <v>0.06</v>
      </c>
      <c r="H30" s="23">
        <v>0.05</v>
      </c>
      <c r="I30" s="104">
        <f t="shared" si="0"/>
        <v>0.06</v>
      </c>
      <c r="J30" s="99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8.75" customHeight="1" x14ac:dyDescent="0.3">
      <c r="A31" s="16"/>
      <c r="B31" s="17">
        <f t="shared" si="1"/>
        <v>45743</v>
      </c>
      <c r="C31" s="21"/>
      <c r="D31" s="22"/>
      <c r="E31" s="22"/>
      <c r="F31" s="22">
        <v>0.05</v>
      </c>
      <c r="G31" s="22"/>
      <c r="H31" s="23"/>
      <c r="I31" s="104">
        <f t="shared" si="0"/>
        <v>0.05</v>
      </c>
      <c r="J31" s="99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8.75" customHeight="1" x14ac:dyDescent="0.3">
      <c r="A32" s="16"/>
      <c r="B32" s="17">
        <f t="shared" si="1"/>
        <v>45744</v>
      </c>
      <c r="C32" s="21"/>
      <c r="D32" s="22"/>
      <c r="E32" s="22"/>
      <c r="F32" s="22">
        <v>0.06</v>
      </c>
      <c r="G32" s="22"/>
      <c r="H32" s="23"/>
      <c r="I32" s="104">
        <f t="shared" si="0"/>
        <v>0.06</v>
      </c>
      <c r="J32" s="99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8.75" customHeight="1" x14ac:dyDescent="0.3">
      <c r="A33" s="16"/>
      <c r="B33" s="17">
        <f>B32+1</f>
        <v>45745</v>
      </c>
      <c r="C33" s="21"/>
      <c r="D33" s="22"/>
      <c r="E33" s="22"/>
      <c r="F33" s="22">
        <v>0.12</v>
      </c>
      <c r="G33" s="22">
        <v>0.05</v>
      </c>
      <c r="H33" s="23"/>
      <c r="I33" s="104">
        <f t="shared" si="0"/>
        <v>0.12</v>
      </c>
      <c r="J33" s="99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8.75" customHeight="1" x14ac:dyDescent="0.3">
      <c r="A34" s="16"/>
      <c r="B34" s="17">
        <f>B33+1</f>
        <v>45746</v>
      </c>
      <c r="C34" s="21"/>
      <c r="D34" s="22"/>
      <c r="E34" s="22"/>
      <c r="F34" s="22">
        <v>0.05</v>
      </c>
      <c r="G34" s="22">
        <v>0.05</v>
      </c>
      <c r="H34" s="23"/>
      <c r="I34" s="104">
        <f t="shared" si="0"/>
        <v>0.05</v>
      </c>
      <c r="J34" s="99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8.75" customHeight="1" x14ac:dyDescent="0.3">
      <c r="A35" s="16"/>
      <c r="B35" s="17">
        <f>B34+1</f>
        <v>45747</v>
      </c>
      <c r="C35" s="24"/>
      <c r="D35" s="25"/>
      <c r="E35" s="25"/>
      <c r="F35" s="25">
        <v>0.04</v>
      </c>
      <c r="G35" s="25"/>
      <c r="H35" s="26"/>
      <c r="I35" s="104">
        <f t="shared" si="0"/>
        <v>0.04</v>
      </c>
      <c r="J35" s="99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 x14ac:dyDescent="0.3">
      <c r="A36" s="11"/>
      <c r="B36" s="75" t="s">
        <v>18</v>
      </c>
      <c r="C36" s="76"/>
      <c r="D36" s="76"/>
      <c r="E36" s="76"/>
      <c r="F36" s="77"/>
      <c r="G36" s="78" t="s">
        <v>53</v>
      </c>
      <c r="H36" s="79"/>
      <c r="I36" s="79"/>
      <c r="J36" s="8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36" customHeight="1" x14ac:dyDescent="0.25">
      <c r="A37" s="27"/>
      <c r="B37" s="81" t="s">
        <v>19</v>
      </c>
      <c r="C37" s="82"/>
      <c r="D37" s="82"/>
      <c r="E37" s="82"/>
      <c r="F37" s="28" t="s">
        <v>20</v>
      </c>
      <c r="G37" s="81" t="s">
        <v>21</v>
      </c>
      <c r="H37" s="83"/>
      <c r="I37" s="84" t="s">
        <v>22</v>
      </c>
      <c r="J37" s="85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23.25" customHeight="1" x14ac:dyDescent="0.25">
      <c r="A38" s="27"/>
      <c r="B38" s="90" t="s">
        <v>23</v>
      </c>
      <c r="C38" s="91"/>
      <c r="D38" s="91"/>
      <c r="E38" s="91"/>
      <c r="F38" s="29" t="s">
        <v>20</v>
      </c>
      <c r="G38" s="86" t="s">
        <v>20</v>
      </c>
      <c r="H38" s="87"/>
      <c r="I38" s="88" t="s">
        <v>20</v>
      </c>
      <c r="J38" s="8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22.5" customHeight="1" x14ac:dyDescent="0.3">
      <c r="A39" s="11"/>
      <c r="B39" s="92" t="s">
        <v>24</v>
      </c>
      <c r="C39" s="72"/>
      <c r="D39" s="72"/>
      <c r="E39" s="72"/>
      <c r="F39" s="93"/>
      <c r="G39" s="97" t="s">
        <v>50</v>
      </c>
      <c r="H39" s="98"/>
      <c r="I39" s="98"/>
      <c r="J39" s="9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2.5" customHeight="1" x14ac:dyDescent="0.4">
      <c r="A40" s="11"/>
      <c r="B40" s="94"/>
      <c r="C40" s="74"/>
      <c r="D40" s="74"/>
      <c r="E40" s="74"/>
      <c r="F40" s="95"/>
      <c r="G40" s="100" t="s">
        <v>54</v>
      </c>
      <c r="H40" s="101"/>
      <c r="I40" s="102"/>
      <c r="J40" s="30" t="s">
        <v>25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2.5" customHeight="1" x14ac:dyDescent="0.3">
      <c r="A41" s="11"/>
      <c r="B41" s="96"/>
      <c r="C41" s="91"/>
      <c r="D41" s="91"/>
      <c r="E41" s="91"/>
      <c r="F41" s="89"/>
      <c r="G41" s="103" t="s">
        <v>51</v>
      </c>
      <c r="H41" s="91"/>
      <c r="I41" s="89"/>
      <c r="J41" s="31" t="s">
        <v>52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31.8" customHeight="1" x14ac:dyDescent="0.25">
      <c r="A42" s="32"/>
      <c r="B42" s="71" t="s">
        <v>55</v>
      </c>
      <c r="C42" s="72"/>
      <c r="D42" s="72"/>
      <c r="E42" s="72"/>
      <c r="F42" s="72"/>
      <c r="G42" s="72"/>
      <c r="H42" s="72"/>
      <c r="I42" s="72"/>
      <c r="J42" s="7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22.5" customHeight="1" x14ac:dyDescent="0.25">
      <c r="A43" s="32"/>
      <c r="B43" s="73" t="s">
        <v>56</v>
      </c>
      <c r="C43" s="74"/>
      <c r="D43" s="74"/>
      <c r="E43" s="74"/>
      <c r="F43" s="74"/>
      <c r="G43" s="74"/>
      <c r="H43" s="74"/>
      <c r="I43" s="74"/>
      <c r="J43" s="74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2.7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6.2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64.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8.7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8.7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8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8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8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8.7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8.7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8.7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8.7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8.7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8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8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8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8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8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8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8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8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8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8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8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8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8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8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8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8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8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8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8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8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8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9">
    <mergeCell ref="B1:H1"/>
    <mergeCell ref="B2:H2"/>
    <mergeCell ref="C3:E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28:J28"/>
    <mergeCell ref="I22:J22"/>
    <mergeCell ref="I29:J29"/>
    <mergeCell ref="I30:J30"/>
    <mergeCell ref="I31:J31"/>
    <mergeCell ref="I32:J32"/>
    <mergeCell ref="I33:J33"/>
    <mergeCell ref="I34:J34"/>
    <mergeCell ref="I35:J35"/>
    <mergeCell ref="B42:J42"/>
    <mergeCell ref="B43:J43"/>
    <mergeCell ref="B36:F36"/>
    <mergeCell ref="G36:J36"/>
    <mergeCell ref="B37:E37"/>
    <mergeCell ref="G37:H37"/>
    <mergeCell ref="I37:J37"/>
    <mergeCell ref="G38:H38"/>
    <mergeCell ref="I38:J38"/>
    <mergeCell ref="B38:E38"/>
    <mergeCell ref="B39:F41"/>
    <mergeCell ref="G39:J39"/>
    <mergeCell ref="G40:I40"/>
    <mergeCell ref="G41:I41"/>
  </mergeCells>
  <printOptions horizontalCentered="1"/>
  <pageMargins left="0.28000000000000003" right="0.28000000000000003" top="0.5" bottom="0.5" header="0" footer="0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D6" sqref="D6"/>
    </sheetView>
  </sheetViews>
  <sheetFormatPr defaultColWidth="11.1796875" defaultRowHeight="15" customHeight="1" x14ac:dyDescent="0.25"/>
  <cols>
    <col min="1" max="1" width="11.54296875" customWidth="1"/>
    <col min="2" max="5" width="8.90625" customWidth="1"/>
    <col min="6" max="6" width="10.36328125" customWidth="1"/>
    <col min="7" max="7" width="12.36328125" customWidth="1"/>
    <col min="8" max="8" width="10" customWidth="1"/>
    <col min="9" max="10" width="8.90625" customWidth="1"/>
    <col min="11" max="26" width="8.54296875" customWidth="1"/>
  </cols>
  <sheetData>
    <row r="1" spans="1:26" ht="15.7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 customHeight="1" x14ac:dyDescent="0.3">
      <c r="A2" s="113" t="s">
        <v>26</v>
      </c>
      <c r="B2" s="74"/>
      <c r="C2" s="74"/>
      <c r="D2" s="74"/>
      <c r="E2" s="74"/>
      <c r="F2" s="74"/>
      <c r="G2" s="74"/>
      <c r="H2" s="33" t="s">
        <v>27</v>
      </c>
      <c r="I2" s="33" t="s">
        <v>9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60.75" customHeight="1" x14ac:dyDescent="0.3">
      <c r="A3" s="34" t="s">
        <v>28</v>
      </c>
      <c r="B3" s="8"/>
      <c r="C3" s="8"/>
      <c r="D3" s="8" t="s">
        <v>7</v>
      </c>
      <c r="E3" s="8"/>
      <c r="F3" s="8" t="s">
        <v>29</v>
      </c>
      <c r="G3" s="35">
        <v>45717</v>
      </c>
      <c r="H3" s="36" t="s">
        <v>30</v>
      </c>
      <c r="I3" s="37">
        <v>1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5.75" customHeight="1" x14ac:dyDescent="0.3">
      <c r="A4" s="33"/>
      <c r="B4" s="33"/>
      <c r="C4" s="33"/>
      <c r="D4" s="33"/>
      <c r="E4" s="33"/>
      <c r="F4" s="33"/>
      <c r="G4" s="33" t="s">
        <v>49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64.5" customHeight="1" x14ac:dyDescent="0.3">
      <c r="A5" s="38" t="s">
        <v>31</v>
      </c>
      <c r="B5" s="39" t="s">
        <v>32</v>
      </c>
      <c r="C5" s="38" t="s">
        <v>33</v>
      </c>
      <c r="D5" s="38" t="s">
        <v>34</v>
      </c>
      <c r="E5" s="38" t="s">
        <v>35</v>
      </c>
      <c r="F5" s="38" t="s">
        <v>36</v>
      </c>
      <c r="G5" s="38" t="s">
        <v>37</v>
      </c>
      <c r="H5" s="38" t="s">
        <v>38</v>
      </c>
      <c r="I5" s="40" t="s">
        <v>39</v>
      </c>
      <c r="J5" s="41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.75" customHeight="1" x14ac:dyDescent="0.3">
      <c r="A6" s="42"/>
      <c r="B6" s="42" t="s">
        <v>40</v>
      </c>
      <c r="C6" s="42" t="s">
        <v>41</v>
      </c>
      <c r="D6" s="43" t="s">
        <v>42</v>
      </c>
      <c r="E6" s="42" t="s">
        <v>43</v>
      </c>
      <c r="F6" s="42"/>
      <c r="G6" s="42" t="s">
        <v>44</v>
      </c>
      <c r="H6" s="42" t="s">
        <v>20</v>
      </c>
      <c r="I6" s="44" t="s">
        <v>45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8.75" customHeight="1" x14ac:dyDescent="0.3">
      <c r="A7" s="45">
        <v>1</v>
      </c>
      <c r="B7" s="46">
        <v>1.1000000000000001</v>
      </c>
      <c r="C7" s="47">
        <v>66</v>
      </c>
      <c r="D7" s="47">
        <f t="shared" ref="D7:D37" si="0">IF(B7&lt;&gt;"Off",B7*C7,"Off")</f>
        <v>72.600000000000009</v>
      </c>
      <c r="E7" s="47">
        <v>11.1</v>
      </c>
      <c r="F7" s="48">
        <v>6.6</v>
      </c>
      <c r="G7" s="49">
        <f t="shared" ref="G7:G37" si="1">IF(B7="Off","Off",IF(E7&lt;12.5,(0.353*$I$3)*(12.006+EXP(2.46-0.073*E7+0.125*B7+0.389*F7)),(0.361*$I$3)*(-2.261+EXP(2.69-0.065*E7+0.111*B7+0.361*F7))))</f>
        <v>31.714114746828738</v>
      </c>
      <c r="H7" s="50" t="str">
        <f t="shared" ref="H7:H37" si="2">IF(D7="Off","Off",IF(D7&gt;=G7,"Yes","No"))</f>
        <v>Yes</v>
      </c>
      <c r="I7" s="45">
        <v>70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8.75" customHeight="1" x14ac:dyDescent="0.3">
      <c r="A8" s="51">
        <v>2</v>
      </c>
      <c r="B8" s="52">
        <v>1</v>
      </c>
      <c r="C8" s="53">
        <v>66</v>
      </c>
      <c r="D8" s="53">
        <f t="shared" si="0"/>
        <v>66</v>
      </c>
      <c r="E8" s="53">
        <v>11.3</v>
      </c>
      <c r="F8" s="54">
        <v>6.6</v>
      </c>
      <c r="G8" s="55">
        <f t="shared" si="1"/>
        <v>30.979514032297196</v>
      </c>
      <c r="H8" s="56" t="str">
        <f t="shared" si="2"/>
        <v>Yes</v>
      </c>
      <c r="I8" s="51">
        <v>70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8.75" customHeight="1" x14ac:dyDescent="0.3">
      <c r="A9" s="51">
        <v>3</v>
      </c>
      <c r="B9" s="52">
        <v>1</v>
      </c>
      <c r="C9" s="53">
        <v>66</v>
      </c>
      <c r="D9" s="53">
        <f t="shared" si="0"/>
        <v>66</v>
      </c>
      <c r="E9" s="53">
        <v>11.7</v>
      </c>
      <c r="F9" s="54">
        <v>6.5</v>
      </c>
      <c r="G9" s="55">
        <f t="shared" si="1"/>
        <v>29.219049103230653</v>
      </c>
      <c r="H9" s="56" t="str">
        <f t="shared" si="2"/>
        <v>Yes</v>
      </c>
      <c r="I9" s="51">
        <v>70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8.75" customHeight="1" x14ac:dyDescent="0.3">
      <c r="A10" s="51">
        <v>4</v>
      </c>
      <c r="B10" s="52">
        <v>1</v>
      </c>
      <c r="C10" s="53">
        <v>66</v>
      </c>
      <c r="D10" s="53">
        <f t="shared" si="0"/>
        <v>66</v>
      </c>
      <c r="E10" s="53">
        <v>11.9</v>
      </c>
      <c r="F10" s="54">
        <v>6.4</v>
      </c>
      <c r="G10" s="55">
        <f t="shared" si="1"/>
        <v>27.917691004559007</v>
      </c>
      <c r="H10" s="56" t="str">
        <f t="shared" si="2"/>
        <v>Yes</v>
      </c>
      <c r="I10" s="51">
        <v>70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8.75" customHeight="1" x14ac:dyDescent="0.3">
      <c r="A11" s="51">
        <v>5</v>
      </c>
      <c r="B11" s="52">
        <v>1.1000000000000001</v>
      </c>
      <c r="C11" s="53">
        <v>66</v>
      </c>
      <c r="D11" s="53">
        <f t="shared" si="0"/>
        <v>72.600000000000009</v>
      </c>
      <c r="E11" s="53">
        <v>12.5</v>
      </c>
      <c r="F11" s="54">
        <v>7</v>
      </c>
      <c r="G11" s="55">
        <f t="shared" si="1"/>
        <v>32.555961021760289</v>
      </c>
      <c r="H11" s="56" t="str">
        <f t="shared" si="2"/>
        <v>Yes</v>
      </c>
      <c r="I11" s="51">
        <v>70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8.75" customHeight="1" x14ac:dyDescent="0.3">
      <c r="A12" s="51">
        <v>6</v>
      </c>
      <c r="B12" s="52">
        <v>1.1000000000000001</v>
      </c>
      <c r="C12" s="53">
        <v>66</v>
      </c>
      <c r="D12" s="53">
        <f t="shared" si="0"/>
        <v>72.600000000000009</v>
      </c>
      <c r="E12" s="53">
        <v>10.4</v>
      </c>
      <c r="F12" s="54">
        <v>6.8</v>
      </c>
      <c r="G12" s="55">
        <f t="shared" si="1"/>
        <v>35.494162389752418</v>
      </c>
      <c r="H12" s="56" t="str">
        <f t="shared" si="2"/>
        <v>Yes</v>
      </c>
      <c r="I12" s="51">
        <v>70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8.75" customHeight="1" x14ac:dyDescent="0.3">
      <c r="A13" s="51">
        <v>7</v>
      </c>
      <c r="B13" s="52">
        <v>1.4</v>
      </c>
      <c r="C13" s="53">
        <v>66</v>
      </c>
      <c r="D13" s="53">
        <f t="shared" si="0"/>
        <v>92.399999999999991</v>
      </c>
      <c r="E13" s="53">
        <v>11.3</v>
      </c>
      <c r="F13" s="54">
        <v>6.4</v>
      </c>
      <c r="G13" s="55">
        <f t="shared" si="1"/>
        <v>30.2463415384087</v>
      </c>
      <c r="H13" s="56" t="str">
        <f t="shared" si="2"/>
        <v>Yes</v>
      </c>
      <c r="I13" s="51">
        <v>70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8.75" customHeight="1" x14ac:dyDescent="0.3">
      <c r="A14" s="51">
        <v>8</v>
      </c>
      <c r="B14" s="52">
        <v>1.4</v>
      </c>
      <c r="C14" s="53">
        <v>66</v>
      </c>
      <c r="D14" s="53">
        <f t="shared" si="0"/>
        <v>92.399999999999991</v>
      </c>
      <c r="E14" s="53">
        <v>11.4</v>
      </c>
      <c r="F14" s="54">
        <v>6.5</v>
      </c>
      <c r="G14" s="55">
        <f t="shared" si="1"/>
        <v>31.081324654890768</v>
      </c>
      <c r="H14" s="56" t="str">
        <f t="shared" si="2"/>
        <v>Yes</v>
      </c>
      <c r="I14" s="51">
        <v>70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8.75" customHeight="1" x14ac:dyDescent="0.3">
      <c r="A15" s="51">
        <v>9</v>
      </c>
      <c r="B15" s="52">
        <v>1.3</v>
      </c>
      <c r="C15" s="53">
        <v>66</v>
      </c>
      <c r="D15" s="53">
        <f t="shared" si="0"/>
        <v>85.8</v>
      </c>
      <c r="E15" s="53">
        <v>10.4</v>
      </c>
      <c r="F15" s="54">
        <v>6.8</v>
      </c>
      <c r="G15" s="55">
        <f t="shared" si="1"/>
        <v>36.285412920595874</v>
      </c>
      <c r="H15" s="56" t="str">
        <f t="shared" si="2"/>
        <v>Yes</v>
      </c>
      <c r="I15" s="51">
        <v>70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8.75" customHeight="1" x14ac:dyDescent="0.3">
      <c r="A16" s="51">
        <v>10</v>
      </c>
      <c r="B16" s="52">
        <v>1.2</v>
      </c>
      <c r="C16" s="53">
        <v>66</v>
      </c>
      <c r="D16" s="53">
        <f t="shared" si="0"/>
        <v>79.2</v>
      </c>
      <c r="E16" s="53">
        <v>10.5</v>
      </c>
      <c r="F16" s="54">
        <v>6.6</v>
      </c>
      <c r="G16" s="55">
        <f t="shared" si="1"/>
        <v>33.305387390721613</v>
      </c>
      <c r="H16" s="56" t="str">
        <f t="shared" si="2"/>
        <v>Yes</v>
      </c>
      <c r="I16" s="51">
        <v>70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8.75" customHeight="1" x14ac:dyDescent="0.3">
      <c r="A17" s="51">
        <v>11</v>
      </c>
      <c r="B17" s="52">
        <v>1</v>
      </c>
      <c r="C17" s="53">
        <v>66</v>
      </c>
      <c r="D17" s="53">
        <f t="shared" si="0"/>
        <v>66</v>
      </c>
      <c r="E17" s="53">
        <v>10.199999999999999</v>
      </c>
      <c r="F17" s="54">
        <v>7</v>
      </c>
      <c r="G17" s="55">
        <f t="shared" si="1"/>
        <v>38.094000916516499</v>
      </c>
      <c r="H17" s="56" t="str">
        <f t="shared" si="2"/>
        <v>Yes</v>
      </c>
      <c r="I17" s="51">
        <v>70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8.75" customHeight="1" x14ac:dyDescent="0.3">
      <c r="A18" s="51">
        <v>12</v>
      </c>
      <c r="B18" s="52">
        <v>0.9</v>
      </c>
      <c r="C18" s="53">
        <v>66</v>
      </c>
      <c r="D18" s="53">
        <f t="shared" si="0"/>
        <v>59.4</v>
      </c>
      <c r="E18" s="53">
        <v>10.199999999999999</v>
      </c>
      <c r="F18" s="54">
        <v>7.3</v>
      </c>
      <c r="G18" s="55">
        <f t="shared" si="1"/>
        <v>41.812135137732731</v>
      </c>
      <c r="H18" s="56" t="str">
        <f t="shared" si="2"/>
        <v>Yes</v>
      </c>
      <c r="I18" s="51">
        <v>70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8.75" customHeight="1" x14ac:dyDescent="0.3">
      <c r="A19" s="51">
        <v>13</v>
      </c>
      <c r="B19" s="52">
        <v>1</v>
      </c>
      <c r="C19" s="53">
        <v>66</v>
      </c>
      <c r="D19" s="53">
        <f t="shared" si="0"/>
        <v>66</v>
      </c>
      <c r="E19" s="53">
        <v>10</v>
      </c>
      <c r="F19" s="54">
        <v>7.4</v>
      </c>
      <c r="G19" s="55">
        <f t="shared" si="1"/>
        <v>44.375686977779004</v>
      </c>
      <c r="H19" s="56" t="str">
        <f t="shared" si="2"/>
        <v>Yes</v>
      </c>
      <c r="I19" s="51">
        <v>70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8.75" customHeight="1" x14ac:dyDescent="0.3">
      <c r="A20" s="51">
        <v>14</v>
      </c>
      <c r="B20" s="52">
        <v>0.9</v>
      </c>
      <c r="C20" s="53">
        <v>66</v>
      </c>
      <c r="D20" s="53">
        <f t="shared" si="0"/>
        <v>59.4</v>
      </c>
      <c r="E20" s="53">
        <v>9.3000000000000007</v>
      </c>
      <c r="F20" s="54">
        <v>7.5</v>
      </c>
      <c r="G20" s="55">
        <f t="shared" si="1"/>
        <v>47.610061891467858</v>
      </c>
      <c r="H20" s="56" t="str">
        <f t="shared" si="2"/>
        <v>Yes</v>
      </c>
      <c r="I20" s="51">
        <v>70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8.75" customHeight="1" x14ac:dyDescent="0.3">
      <c r="A21" s="51">
        <v>15</v>
      </c>
      <c r="B21" s="52">
        <v>1.1000000000000001</v>
      </c>
      <c r="C21" s="53">
        <v>66</v>
      </c>
      <c r="D21" s="53">
        <f t="shared" si="0"/>
        <v>72.600000000000009</v>
      </c>
      <c r="E21" s="53">
        <v>9.8000000000000007</v>
      </c>
      <c r="F21" s="54">
        <v>7.1</v>
      </c>
      <c r="G21" s="55">
        <f t="shared" si="1"/>
        <v>40.935770115192554</v>
      </c>
      <c r="H21" s="56" t="str">
        <f t="shared" si="2"/>
        <v>Yes</v>
      </c>
      <c r="I21" s="51">
        <v>70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8.75" customHeight="1" x14ac:dyDescent="0.3">
      <c r="A22" s="51">
        <v>16</v>
      </c>
      <c r="B22" s="52">
        <v>1.2</v>
      </c>
      <c r="C22" s="53">
        <v>66</v>
      </c>
      <c r="D22" s="53">
        <f t="shared" si="0"/>
        <v>79.2</v>
      </c>
      <c r="E22" s="53">
        <v>10.6</v>
      </c>
      <c r="F22" s="54">
        <v>6.7</v>
      </c>
      <c r="G22" s="55">
        <f t="shared" si="1"/>
        <v>34.238579892225829</v>
      </c>
      <c r="H22" s="56" t="str">
        <f t="shared" si="2"/>
        <v>Yes</v>
      </c>
      <c r="I22" s="51">
        <v>70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8.75" customHeight="1" x14ac:dyDescent="0.3">
      <c r="A23" s="51">
        <v>17</v>
      </c>
      <c r="B23" s="52">
        <v>0.9</v>
      </c>
      <c r="C23" s="53">
        <v>66</v>
      </c>
      <c r="D23" s="53">
        <f t="shared" si="0"/>
        <v>59.4</v>
      </c>
      <c r="E23" s="53">
        <v>11.7</v>
      </c>
      <c r="F23" s="54">
        <v>6.5</v>
      </c>
      <c r="G23" s="55">
        <f t="shared" si="1"/>
        <v>28.908730993217709</v>
      </c>
      <c r="H23" s="56" t="str">
        <f t="shared" si="2"/>
        <v>Yes</v>
      </c>
      <c r="I23" s="51">
        <v>70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8.75" customHeight="1" x14ac:dyDescent="0.3">
      <c r="A24" s="51">
        <v>18</v>
      </c>
      <c r="B24" s="52">
        <v>1.1000000000000001</v>
      </c>
      <c r="C24" s="53">
        <v>66</v>
      </c>
      <c r="D24" s="53">
        <f t="shared" si="0"/>
        <v>72.600000000000009</v>
      </c>
      <c r="E24" s="53">
        <v>10.9</v>
      </c>
      <c r="F24" s="54">
        <v>6.5</v>
      </c>
      <c r="G24" s="55">
        <f t="shared" si="1"/>
        <v>31.054494865366451</v>
      </c>
      <c r="H24" s="56" t="str">
        <f t="shared" si="2"/>
        <v>Yes</v>
      </c>
      <c r="I24" s="51">
        <v>70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8.75" customHeight="1" x14ac:dyDescent="0.3">
      <c r="A25" s="51">
        <v>19</v>
      </c>
      <c r="B25" s="52">
        <v>1</v>
      </c>
      <c r="C25" s="53">
        <v>66</v>
      </c>
      <c r="D25" s="53">
        <f t="shared" si="0"/>
        <v>66</v>
      </c>
      <c r="E25" s="53">
        <v>10.4</v>
      </c>
      <c r="F25" s="54">
        <v>6.9</v>
      </c>
      <c r="G25" s="55">
        <f t="shared" si="1"/>
        <v>36.330310554495171</v>
      </c>
      <c r="H25" s="56" t="str">
        <f t="shared" si="2"/>
        <v>Yes</v>
      </c>
      <c r="I25" s="51">
        <v>70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8.75" customHeight="1" x14ac:dyDescent="0.3">
      <c r="A26" s="51">
        <v>20</v>
      </c>
      <c r="B26" s="52">
        <v>1.1000000000000001</v>
      </c>
      <c r="C26" s="53">
        <v>66</v>
      </c>
      <c r="D26" s="53">
        <f t="shared" si="0"/>
        <v>72.600000000000009</v>
      </c>
      <c r="E26" s="53">
        <v>10.6</v>
      </c>
      <c r="F26" s="54">
        <v>6.7</v>
      </c>
      <c r="G26" s="55">
        <f t="shared" si="1"/>
        <v>33.865908169324889</v>
      </c>
      <c r="H26" s="56" t="str">
        <f t="shared" si="2"/>
        <v>Yes</v>
      </c>
      <c r="I26" s="51">
        <v>70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8.75" customHeight="1" x14ac:dyDescent="0.3">
      <c r="A27" s="51">
        <v>21</v>
      </c>
      <c r="B27" s="52">
        <v>1</v>
      </c>
      <c r="C27" s="53">
        <v>66</v>
      </c>
      <c r="D27" s="53">
        <f t="shared" si="0"/>
        <v>66</v>
      </c>
      <c r="E27" s="53">
        <v>12</v>
      </c>
      <c r="F27" s="54">
        <v>6.8</v>
      </c>
      <c r="G27" s="55">
        <f t="shared" si="1"/>
        <v>31.703126545916703</v>
      </c>
      <c r="H27" s="56" t="str">
        <f t="shared" si="2"/>
        <v>Yes</v>
      </c>
      <c r="I27" s="51">
        <v>70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8.75" customHeight="1" x14ac:dyDescent="0.3">
      <c r="A28" s="51">
        <v>22</v>
      </c>
      <c r="B28" s="52" t="s">
        <v>58</v>
      </c>
      <c r="C28" s="53">
        <v>66</v>
      </c>
      <c r="D28" s="53" t="str">
        <f t="shared" si="0"/>
        <v>Off</v>
      </c>
      <c r="E28" s="53"/>
      <c r="F28" s="54"/>
      <c r="G28" s="55" t="str">
        <f t="shared" si="1"/>
        <v>Off</v>
      </c>
      <c r="H28" s="56" t="str">
        <f t="shared" si="2"/>
        <v>Off</v>
      </c>
      <c r="I28" s="51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8.75" customHeight="1" x14ac:dyDescent="0.3">
      <c r="A29" s="51">
        <v>23</v>
      </c>
      <c r="B29" s="52">
        <v>1.1000000000000001</v>
      </c>
      <c r="C29" s="53">
        <v>66</v>
      </c>
      <c r="D29" s="53">
        <f t="shared" si="0"/>
        <v>72.600000000000009</v>
      </c>
      <c r="E29" s="53">
        <v>11.4</v>
      </c>
      <c r="F29" s="54">
        <v>6.5</v>
      </c>
      <c r="G29" s="55">
        <f t="shared" si="1"/>
        <v>30.093344803717191</v>
      </c>
      <c r="H29" s="56" t="str">
        <f t="shared" si="2"/>
        <v>Yes</v>
      </c>
      <c r="I29" s="51">
        <v>70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8.75" customHeight="1" x14ac:dyDescent="0.3">
      <c r="A30" s="51">
        <v>24</v>
      </c>
      <c r="B30" s="52">
        <v>1.1000000000000001</v>
      </c>
      <c r="C30" s="53">
        <v>66</v>
      </c>
      <c r="D30" s="53">
        <f t="shared" si="0"/>
        <v>72.600000000000009</v>
      </c>
      <c r="E30" s="53">
        <v>11.8</v>
      </c>
      <c r="F30" s="54">
        <v>6.4</v>
      </c>
      <c r="G30" s="55">
        <f t="shared" si="1"/>
        <v>28.391219007216826</v>
      </c>
      <c r="H30" s="56" t="str">
        <f t="shared" si="2"/>
        <v>Yes</v>
      </c>
      <c r="I30" s="51">
        <v>70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8.75" customHeight="1" x14ac:dyDescent="0.3">
      <c r="A31" s="51">
        <v>25</v>
      </c>
      <c r="B31" s="52">
        <v>1</v>
      </c>
      <c r="C31" s="53">
        <v>66</v>
      </c>
      <c r="D31" s="53">
        <f t="shared" si="0"/>
        <v>66</v>
      </c>
      <c r="E31" s="53">
        <v>11.9</v>
      </c>
      <c r="F31" s="54">
        <v>6.2</v>
      </c>
      <c r="G31" s="55">
        <f t="shared" si="1"/>
        <v>26.145261655575254</v>
      </c>
      <c r="H31" s="56" t="str">
        <f t="shared" si="2"/>
        <v>Yes</v>
      </c>
      <c r="I31" s="51">
        <v>70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8.75" customHeight="1" x14ac:dyDescent="0.3">
      <c r="A32" s="51">
        <v>26</v>
      </c>
      <c r="B32" s="52">
        <v>1.2</v>
      </c>
      <c r="C32" s="53">
        <v>66</v>
      </c>
      <c r="D32" s="53">
        <f t="shared" si="0"/>
        <v>79.2</v>
      </c>
      <c r="E32" s="53">
        <v>11.9</v>
      </c>
      <c r="F32" s="54">
        <v>6.5</v>
      </c>
      <c r="G32" s="55">
        <f t="shared" si="1"/>
        <v>29.480206451018756</v>
      </c>
      <c r="H32" s="56" t="str">
        <f t="shared" si="2"/>
        <v>Yes</v>
      </c>
      <c r="I32" s="51">
        <v>70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8.75" customHeight="1" x14ac:dyDescent="0.3">
      <c r="A33" s="51">
        <v>27</v>
      </c>
      <c r="B33" s="52">
        <v>1.3</v>
      </c>
      <c r="C33" s="53">
        <v>66</v>
      </c>
      <c r="D33" s="53">
        <f t="shared" si="0"/>
        <v>85.8</v>
      </c>
      <c r="E33" s="53">
        <v>11</v>
      </c>
      <c r="F33" s="54">
        <v>6.3</v>
      </c>
      <c r="G33" s="55">
        <f t="shared" si="1"/>
        <v>29.490305306035516</v>
      </c>
      <c r="H33" s="56" t="str">
        <f t="shared" si="2"/>
        <v>Yes</v>
      </c>
      <c r="I33" s="51">
        <v>70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.75" customHeight="1" x14ac:dyDescent="0.3">
      <c r="A34" s="51">
        <v>28</v>
      </c>
      <c r="B34" s="52">
        <v>1.3</v>
      </c>
      <c r="C34" s="53">
        <v>66</v>
      </c>
      <c r="D34" s="53">
        <f t="shared" si="0"/>
        <v>85.8</v>
      </c>
      <c r="E34" s="53">
        <v>10.9</v>
      </c>
      <c r="F34" s="54">
        <v>6.4</v>
      </c>
      <c r="G34" s="55">
        <f t="shared" si="1"/>
        <v>30.684325861524783</v>
      </c>
      <c r="H34" s="56" t="str">
        <f t="shared" si="2"/>
        <v>Yes</v>
      </c>
      <c r="I34" s="51">
        <v>70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8.75" customHeight="1" x14ac:dyDescent="0.3">
      <c r="A35" s="51">
        <v>29</v>
      </c>
      <c r="B35" s="52">
        <v>1.2</v>
      </c>
      <c r="C35" s="53">
        <v>66</v>
      </c>
      <c r="D35" s="53">
        <f t="shared" si="0"/>
        <v>79.2</v>
      </c>
      <c r="E35" s="53">
        <v>10.5</v>
      </c>
      <c r="F35" s="54">
        <v>6.7</v>
      </c>
      <c r="G35" s="55">
        <f t="shared" si="1"/>
        <v>34.458384575016161</v>
      </c>
      <c r="H35" s="56" t="str">
        <f t="shared" si="2"/>
        <v>Yes</v>
      </c>
      <c r="I35" s="51">
        <v>70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8.75" customHeight="1" x14ac:dyDescent="0.3">
      <c r="A36" s="51">
        <v>30</v>
      </c>
      <c r="B36" s="52">
        <v>1.2</v>
      </c>
      <c r="C36" s="53">
        <v>66</v>
      </c>
      <c r="D36" s="53">
        <f t="shared" si="0"/>
        <v>79.2</v>
      </c>
      <c r="E36" s="53">
        <v>10.199999999999999</v>
      </c>
      <c r="F36" s="54">
        <v>6.4</v>
      </c>
      <c r="G36" s="55">
        <f t="shared" si="1"/>
        <v>31.725107343900319</v>
      </c>
      <c r="H36" s="56" t="str">
        <f t="shared" si="2"/>
        <v>Yes</v>
      </c>
      <c r="I36" s="51">
        <v>70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8.75" customHeight="1" x14ac:dyDescent="0.3">
      <c r="A37" s="57">
        <v>31</v>
      </c>
      <c r="B37" s="58">
        <v>1.4</v>
      </c>
      <c r="C37" s="59">
        <v>66</v>
      </c>
      <c r="D37" s="53">
        <f t="shared" si="0"/>
        <v>92.399999999999991</v>
      </c>
      <c r="E37" s="59">
        <v>9.5</v>
      </c>
      <c r="F37" s="60">
        <v>6.7</v>
      </c>
      <c r="G37" s="61">
        <f t="shared" si="1"/>
        <v>37.569947388301401</v>
      </c>
      <c r="H37" s="62" t="str">
        <f t="shared" si="2"/>
        <v>Yes</v>
      </c>
      <c r="I37" s="57">
        <v>70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5.75" customHeight="1" x14ac:dyDescent="0.3">
      <c r="A38" s="33"/>
      <c r="B38" s="33"/>
      <c r="C38" s="33"/>
      <c r="D38" s="33"/>
      <c r="E38" s="63" t="s">
        <v>46</v>
      </c>
      <c r="F38" s="33"/>
      <c r="G38" s="64"/>
      <c r="H38" s="65"/>
      <c r="I38" s="66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8.75" customHeight="1" x14ac:dyDescent="0.3">
      <c r="A39" s="67"/>
      <c r="B39" s="68"/>
      <c r="C39" s="68"/>
      <c r="D39" s="68"/>
      <c r="E39" s="69" t="s">
        <v>47</v>
      </c>
      <c r="F39" s="68"/>
      <c r="G39" s="68"/>
      <c r="H39" s="68"/>
      <c r="I39" s="68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.75" customHeight="1" x14ac:dyDescent="0.3">
      <c r="A40" s="33"/>
      <c r="B40" s="33"/>
      <c r="C40" s="33"/>
      <c r="D40" s="33"/>
      <c r="E40" s="70" t="s">
        <v>57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75" customHeight="1" x14ac:dyDescent="0.3">
      <c r="A41" s="33"/>
      <c r="B41" s="33"/>
      <c r="C41" s="33"/>
      <c r="D41" s="33"/>
      <c r="E41" s="33" t="s">
        <v>48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75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5.75" customHeigh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5.7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5.75" customHeigh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.75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5.7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3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3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3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3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3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3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3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25"/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:G2"/>
  </mergeCells>
  <hyperlinks>
    <hyperlink ref="E40" r:id="rId1" xr:uid="{6E84A01F-E9D6-4560-BD77-0599451EBD46}"/>
  </hyperlinks>
  <pageMargins left="0.7" right="0.7" top="0.75" bottom="0.75" header="0" footer="0"/>
  <pageSetup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Chitwood</dc:creator>
  <cp:lastModifiedBy>Water Operator</cp:lastModifiedBy>
  <cp:lastPrinted>2024-10-02T17:13:34Z</cp:lastPrinted>
  <dcterms:created xsi:type="dcterms:W3CDTF">2021-04-02T16:45:23Z</dcterms:created>
  <dcterms:modified xsi:type="dcterms:W3CDTF">2025-04-02T01:07:02Z</dcterms:modified>
</cp:coreProperties>
</file>