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heckCompatibility="1" defaultThemeVersion="124226"/>
  <bookViews>
    <workbookView xWindow="-120" yWindow="-120" windowWidth="23256" windowHeight="13176"/>
  </bookViews>
  <sheets>
    <sheet name="Turbidity" sheetId="1" r:id="rId1"/>
    <sheet name="CTs" sheetId="2" r:id="rId2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39" i="2"/>
  <c r="M9" l="1"/>
  <c r="M10"/>
  <c r="M11"/>
  <c r="M12"/>
  <c r="M13"/>
  <c r="M14"/>
  <c r="M15"/>
  <c r="M16"/>
  <c r="M17"/>
  <c r="M18"/>
  <c r="M19"/>
  <c r="M20"/>
  <c r="M21"/>
  <c r="M22"/>
  <c r="M23"/>
  <c r="M24"/>
  <c r="M25"/>
  <c r="M26"/>
  <c r="M27"/>
  <c r="M28"/>
  <c r="M29"/>
  <c r="M30"/>
  <c r="M31"/>
  <c r="M32"/>
  <c r="M33"/>
  <c r="M34"/>
  <c r="M35"/>
  <c r="M36"/>
  <c r="M37"/>
  <c r="M38"/>
  <c r="M8"/>
  <c r="H9"/>
  <c r="H10"/>
  <c r="H11"/>
  <c r="H12"/>
  <c r="H13"/>
  <c r="I13" s="1"/>
  <c r="H14"/>
  <c r="H15"/>
  <c r="H16"/>
  <c r="H17"/>
  <c r="I17" s="1"/>
  <c r="H18"/>
  <c r="H19"/>
  <c r="H20"/>
  <c r="H21"/>
  <c r="I21" s="1"/>
  <c r="H22"/>
  <c r="H23"/>
  <c r="H24"/>
  <c r="H25"/>
  <c r="I25" s="1"/>
  <c r="H26"/>
  <c r="H27"/>
  <c r="H28"/>
  <c r="H29"/>
  <c r="I29" s="1"/>
  <c r="H30"/>
  <c r="H31"/>
  <c r="I31" s="1"/>
  <c r="H32"/>
  <c r="H33"/>
  <c r="H34"/>
  <c r="H35"/>
  <c r="I35" s="1"/>
  <c r="H36"/>
  <c r="H37"/>
  <c r="I37" s="1"/>
  <c r="H38"/>
  <c r="P9"/>
  <c r="Q9" s="1"/>
  <c r="P10"/>
  <c r="Q10" s="1"/>
  <c r="P11"/>
  <c r="Q11" s="1"/>
  <c r="P12"/>
  <c r="P13"/>
  <c r="Q13" s="1"/>
  <c r="P14"/>
  <c r="Q14" s="1"/>
  <c r="P15"/>
  <c r="Q15" s="1"/>
  <c r="P16"/>
  <c r="P17"/>
  <c r="Q17" s="1"/>
  <c r="P18"/>
  <c r="Q18" s="1"/>
  <c r="P19"/>
  <c r="Q19" s="1"/>
  <c r="P20"/>
  <c r="P21"/>
  <c r="Q21" s="1"/>
  <c r="P22"/>
  <c r="Q22" s="1"/>
  <c r="P23"/>
  <c r="Q23" s="1"/>
  <c r="P24"/>
  <c r="P25"/>
  <c r="Q25" s="1"/>
  <c r="P26"/>
  <c r="Q26" s="1"/>
  <c r="P27"/>
  <c r="Q27" s="1"/>
  <c r="P28"/>
  <c r="P29"/>
  <c r="Q29" s="1"/>
  <c r="P30"/>
  <c r="Q30" s="1"/>
  <c r="P31"/>
  <c r="P32"/>
  <c r="P33"/>
  <c r="Q33" s="1"/>
  <c r="P34"/>
  <c r="Q34" s="1"/>
  <c r="P35"/>
  <c r="Q35" s="1"/>
  <c r="P36"/>
  <c r="P37"/>
  <c r="P38"/>
  <c r="H8"/>
  <c r="P8"/>
  <c r="Q8" s="1"/>
  <c r="I10"/>
  <c r="I11"/>
  <c r="I12"/>
  <c r="I14"/>
  <c r="I15"/>
  <c r="I16"/>
  <c r="I18"/>
  <c r="I19"/>
  <c r="I20"/>
  <c r="I22"/>
  <c r="I23"/>
  <c r="I24"/>
  <c r="I26"/>
  <c r="I27"/>
  <c r="I28"/>
  <c r="I30"/>
  <c r="I32"/>
  <c r="I33"/>
  <c r="I34"/>
  <c r="I36"/>
  <c r="I38"/>
  <c r="E9"/>
  <c r="E10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8"/>
  <c r="Q37" l="1"/>
  <c r="Q31"/>
  <c r="Q38"/>
  <c r="R38" s="1"/>
  <c r="S38" s="1"/>
  <c r="I9"/>
  <c r="Q36"/>
  <c r="R36" s="1"/>
  <c r="S36" s="1"/>
  <c r="Q32"/>
  <c r="R32" s="1"/>
  <c r="S32" s="1"/>
  <c r="Q28"/>
  <c r="R28" s="1"/>
  <c r="S28" s="1"/>
  <c r="Q24"/>
  <c r="R24" s="1"/>
  <c r="S24" s="1"/>
  <c r="Q20"/>
  <c r="R20" s="1"/>
  <c r="S20" s="1"/>
  <c r="Q16"/>
  <c r="R16" s="1"/>
  <c r="S16" s="1"/>
  <c r="Q12"/>
  <c r="R12" s="1"/>
  <c r="S12" s="1"/>
  <c r="I8"/>
  <c r="R8" s="1"/>
  <c r="S8" s="1"/>
  <c r="R37"/>
  <c r="S37" s="1"/>
  <c r="R35"/>
  <c r="S35" s="1"/>
  <c r="R33"/>
  <c r="S33" s="1"/>
  <c r="R31"/>
  <c r="S31" s="1"/>
  <c r="R29"/>
  <c r="S29" s="1"/>
  <c r="R27"/>
  <c r="S27" s="1"/>
  <c r="R25"/>
  <c r="S25" s="1"/>
  <c r="R23"/>
  <c r="S23" s="1"/>
  <c r="R21"/>
  <c r="S21" s="1"/>
  <c r="R19"/>
  <c r="S19" s="1"/>
  <c r="R17"/>
  <c r="S17" s="1"/>
  <c r="R15"/>
  <c r="S15" s="1"/>
  <c r="R13"/>
  <c r="S13" s="1"/>
  <c r="R11"/>
  <c r="S11" s="1"/>
  <c r="R34"/>
  <c r="S34" s="1"/>
  <c r="R30"/>
  <c r="S30" s="1"/>
  <c r="R26"/>
  <c r="S26" s="1"/>
  <c r="R22"/>
  <c r="S22" s="1"/>
  <c r="R18"/>
  <c r="S18" s="1"/>
  <c r="R14"/>
  <c r="S14" s="1"/>
  <c r="R10"/>
  <c r="S10" s="1"/>
  <c r="R9"/>
  <c r="S9" s="1"/>
</calcChain>
</file>

<file path=xl/sharedStrings.xml><?xml version="1.0" encoding="utf-8"?>
<sst xmlns="http://schemas.openxmlformats.org/spreadsheetml/2006/main" count="85" uniqueCount="66">
  <si>
    <t>OHA - Drinking Water Program -Turbidity Monitoring Report Form</t>
  </si>
  <si>
    <t>County:</t>
  </si>
  <si>
    <t>Conventional or Direct Filtration</t>
  </si>
  <si>
    <t>Month/Year:</t>
  </si>
  <si>
    <t>System Name:</t>
  </si>
  <si>
    <t>ID#: 41</t>
  </si>
  <si>
    <t>WTP :  TP -</t>
  </si>
  <si>
    <t>A</t>
  </si>
  <si>
    <t>Day</t>
  </si>
  <si>
    <t>12 AM               [NTU]</t>
  </si>
  <si>
    <t>4 AM                 [NTU]</t>
  </si>
  <si>
    <t>8 AM           [NTU]</t>
  </si>
  <si>
    <t>NOON            [NTU]</t>
  </si>
  <si>
    <t>4 PM                 [NTU]</t>
  </si>
  <si>
    <t>8 PM          [NTU]</t>
  </si>
  <si>
    <r>
      <t xml:space="preserve">Highest Reading of the Day </t>
    </r>
    <r>
      <rPr>
        <vertAlign val="superscript"/>
        <sz val="11"/>
        <color rgb="FF000000"/>
        <rFont val="Arial2"/>
      </rPr>
      <t>1</t>
    </r>
    <r>
      <rPr>
        <sz val="11"/>
        <color rgb="FF000000"/>
        <rFont val="Arial2"/>
      </rPr>
      <t xml:space="preserve"> [NTU]</t>
    </r>
  </si>
  <si>
    <t>Monthly Summary (Answer Yes or No)</t>
  </si>
  <si>
    <t>95% of daily turbidity readings ≤ 0.3 NTU?</t>
  </si>
  <si>
    <t>CT's met everyday?
 (see back)</t>
  </si>
  <si>
    <r>
      <t>All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residual at entry point ≥ 0.2 mg/l?</t>
    </r>
  </si>
  <si>
    <t>All daily turbidity readings ≤ 1 NTU?</t>
  </si>
  <si>
    <r>
      <t>All turbidity readings &lt; IFE</t>
    </r>
    <r>
      <rPr>
        <vertAlign val="superscript"/>
        <sz val="11"/>
        <color rgb="FF000000"/>
        <rFont val="Arial2"/>
      </rPr>
      <t xml:space="preserve">2 </t>
    </r>
    <r>
      <rPr>
        <sz val="11"/>
        <color rgb="FF000000"/>
        <rFont val="Arial2"/>
      </rPr>
      <t>triggers?</t>
    </r>
  </si>
  <si>
    <t>OHA - Drinking Water Program - Surface Water Quality Data Form</t>
  </si>
  <si>
    <t>WTP- :</t>
  </si>
  <si>
    <r>
      <rPr>
        <b/>
        <i/>
        <sz val="10"/>
        <color rgb="FF000000"/>
        <rFont val="Arial2"/>
      </rPr>
      <t>Giardia</t>
    </r>
    <r>
      <rPr>
        <b/>
        <sz val="10"/>
        <color rgb="FF000000"/>
        <rFont val="Arial2"/>
      </rPr>
      <t xml:space="preserve"> Log Inactivation Req'd:</t>
    </r>
  </si>
  <si>
    <t>Pre-Chlorination Segment</t>
  </si>
  <si>
    <t>Post-Chlorination Segment</t>
  </si>
  <si>
    <t>Total</t>
  </si>
  <si>
    <t>Date / Time</t>
  </si>
  <si>
    <r>
      <t>Min. free chlorine residual after pre-chlorinat</t>
    </r>
    <r>
      <rPr>
        <vertAlign val="superscript"/>
        <sz val="11"/>
        <color rgb="FF000000"/>
        <rFont val="Arial2"/>
      </rPr>
      <t>n</t>
    </r>
    <r>
      <rPr>
        <sz val="11"/>
        <color rgb="FF000000"/>
        <rFont val="Arial2"/>
      </rPr>
      <t xml:space="preserve"> ( </t>
    </r>
    <r>
      <rPr>
        <b/>
        <sz val="11"/>
        <color rgb="FF000000"/>
        <rFont val="Arial2"/>
      </rPr>
      <t>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</si>
  <si>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(Pre)</t>
  </si>
  <si>
    <r>
      <t>Contact time (Pre)      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</si>
  <si>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t>Highest pH (Pre)</t>
  </si>
  <si>
    <t>Lowest temp (Pre)</t>
  </si>
  <si>
    <t>Percent log inactivation achieved (Pre)</t>
  </si>
  <si>
    <r>
      <t>Min. free chlorine residual after post-chlorinat</t>
    </r>
    <r>
      <rPr>
        <vertAlign val="superscript"/>
        <sz val="11"/>
        <color rgb="FF000000"/>
        <rFont val="Arial2"/>
      </rPr>
      <t xml:space="preserve">n </t>
    </r>
    <r>
      <rPr>
        <sz val="11"/>
        <color rgb="FF000000"/>
        <rFont val="Arial2"/>
      </rPr>
      <t>(</t>
    </r>
    <r>
      <rPr>
        <b/>
        <sz val="11"/>
        <color rgb="FF000000"/>
        <rFont val="Arial2"/>
      </rPr>
      <t xml:space="preserve"> C</t>
    </r>
    <r>
      <rPr>
        <sz val="11"/>
        <color rgb="FF000000"/>
        <rFont val="Arial2"/>
      </rPr>
      <t xml:space="preserve"> )</t>
    </r>
    <r>
      <rPr>
        <vertAlign val="superscript"/>
        <sz val="11"/>
        <color rgb="FF000000"/>
        <rFont val="Arial2"/>
      </rPr>
      <t>3</t>
    </r>
  </si>
  <si>
    <t>Peak hourly demand flow (Post)</t>
  </si>
  <si>
    <t>Highest pH (Post)</t>
  </si>
  <si>
    <t>Lowest temp (Post)</t>
  </si>
  <si>
    <t>[ppm or mg/L]</t>
  </si>
  <si>
    <t>[GPM]</t>
  </si>
  <si>
    <t>[minutes]</t>
  </si>
  <si>
    <t>C X T</t>
  </si>
  <si>
    <t>[° C]</t>
  </si>
  <si>
    <t>formula</t>
  </si>
  <si>
    <t>[%]</t>
  </si>
  <si>
    <t>Yes/No</t>
  </si>
  <si>
    <t>Revised August 2012</t>
  </si>
  <si>
    <r>
      <t>Actual CT</t>
    </r>
    <r>
      <rPr>
        <vertAlign val="subscript"/>
        <sz val="11"/>
        <color rgb="FF000000"/>
        <rFont val="Arial2"/>
      </rPr>
      <t>Post</t>
    </r>
  </si>
  <si>
    <r>
      <t>Required CT</t>
    </r>
    <r>
      <rPr>
        <vertAlign val="subscript"/>
        <sz val="11"/>
        <color rgb="FF000000"/>
        <rFont val="Arial2"/>
      </rPr>
      <t>Post</t>
    </r>
    <r>
      <rPr>
        <sz val="11"/>
        <color rgb="FF000000"/>
        <rFont val="Arial2"/>
      </rPr>
      <t xml:space="preserve"> (Total)</t>
    </r>
  </si>
  <si>
    <r>
      <t>Actual CT</t>
    </r>
    <r>
      <rPr>
        <vertAlign val="subscript"/>
        <sz val="11"/>
        <color rgb="FF000000"/>
        <rFont val="Arial2"/>
      </rPr>
      <t>Pre</t>
    </r>
  </si>
  <si>
    <r>
      <t>Required CT</t>
    </r>
    <r>
      <rPr>
        <vertAlign val="subscript"/>
        <sz val="11"/>
        <color rgb="FF000000"/>
        <rFont val="Arial2"/>
      </rPr>
      <t>Pre</t>
    </r>
    <r>
      <rPr>
        <sz val="11"/>
        <color rgb="FF000000"/>
        <rFont val="Arial2"/>
      </rPr>
      <t xml:space="preserve"> (Total)</t>
    </r>
  </si>
  <si>
    <r>
      <rPr>
        <b/>
        <vertAlign val="superscript"/>
        <sz val="10"/>
        <color rgb="FF000000"/>
        <rFont val="Arial2"/>
      </rPr>
      <t xml:space="preserve">1  </t>
    </r>
    <r>
      <rPr>
        <sz val="10"/>
        <color rgb="FF000000"/>
        <rFont val="Arial2"/>
      </rPr>
      <t xml:space="preserve">Including continuous NTU data, if applicable.              </t>
    </r>
    <r>
      <rPr>
        <b/>
        <vertAlign val="superscript"/>
        <sz val="10"/>
        <color rgb="FF000000"/>
        <rFont val="Arial2"/>
      </rPr>
      <t>2</t>
    </r>
    <r>
      <rPr>
        <sz val="10"/>
        <color rgb="FF000000"/>
        <rFont val="Arial2"/>
      </rPr>
      <t xml:space="preserve"> IFE = Individ. Filter Effl. (333-061-0040(1)(e)(B&amp;C))</t>
    </r>
  </si>
  <si>
    <r>
      <t>Percent log inactivation achieved (Post)</t>
    </r>
    <r>
      <rPr>
        <vertAlign val="superscript"/>
        <sz val="11"/>
        <color rgb="FF000000"/>
        <rFont val="Arial2"/>
      </rPr>
      <t>4</t>
    </r>
  </si>
  <si>
    <r>
      <t>Contact time (Post) (</t>
    </r>
    <r>
      <rPr>
        <b/>
        <sz val="11"/>
        <color rgb="FF000000"/>
        <rFont val="Arial2"/>
      </rPr>
      <t>T</t>
    </r>
    <r>
      <rPr>
        <sz val="11"/>
        <color rgb="FF000000"/>
        <rFont val="Arial2"/>
      </rPr>
      <t>)</t>
    </r>
  </si>
  <si>
    <r>
      <t>CT met?</t>
    </r>
    <r>
      <rPr>
        <b/>
        <vertAlign val="superscript"/>
        <sz val="11"/>
        <color rgb="FF000000"/>
        <rFont val="Arial2"/>
      </rPr>
      <t>3</t>
    </r>
  </si>
  <si>
    <t>Total percent of required log inactivation achieved</t>
  </si>
  <si>
    <r>
      <rPr>
        <b/>
        <vertAlign val="superscript"/>
        <sz val="11"/>
        <color rgb="FF000000"/>
        <rFont val="Arial2"/>
      </rPr>
      <t>4</t>
    </r>
    <r>
      <rPr>
        <sz val="11"/>
        <color rgb="FF000000"/>
        <rFont val="Arial2"/>
      </rPr>
      <t xml:space="preserve"> At least 0.5-log </t>
    </r>
    <r>
      <rPr>
        <i/>
        <sz val="11"/>
        <color rgb="FF000000"/>
        <rFont val="Arial2"/>
      </rPr>
      <t>Giardia</t>
    </r>
    <r>
      <rPr>
        <sz val="11"/>
        <color rgb="FF000000"/>
        <rFont val="Arial2"/>
      </rPr>
      <t xml:space="preserve"> inactivation must occur after filtration.  OAR 333-061-0050(4)(c)(D)</t>
    </r>
  </si>
  <si>
    <r>
      <rPr>
        <b/>
        <vertAlign val="superscript"/>
        <sz val="11"/>
        <color rgb="FF000000"/>
        <rFont val="Arial2"/>
      </rPr>
      <t>3</t>
    </r>
    <r>
      <rPr>
        <sz val="11"/>
        <color rgb="FF000000"/>
        <rFont val="Arial2"/>
      </rPr>
      <t xml:space="preserve"> If Cl</t>
    </r>
    <r>
      <rPr>
        <vertAlign val="subscript"/>
        <sz val="11"/>
        <color rgb="FF000000"/>
        <rFont val="Arial2"/>
      </rPr>
      <t>2</t>
    </r>
    <r>
      <rPr>
        <sz val="11"/>
        <color rgb="FF000000"/>
        <rFont val="Arial2"/>
      </rPr>
      <t xml:space="preserve"> at entry point is less than 0.2 </t>
    </r>
    <r>
      <rPr>
        <vertAlign val="superscript"/>
        <sz val="11"/>
        <color rgb="FF000000"/>
        <rFont val="Arial2"/>
      </rPr>
      <t>mg</t>
    </r>
    <r>
      <rPr>
        <sz val="11"/>
        <color rgb="FF000000"/>
        <rFont val="Arial2"/>
      </rPr>
      <t>/</t>
    </r>
    <r>
      <rPr>
        <vertAlign val="subscript"/>
        <sz val="11"/>
        <color rgb="FF000000"/>
        <rFont val="Arial2"/>
      </rPr>
      <t>L</t>
    </r>
    <r>
      <rPr>
        <sz val="11"/>
        <color rgb="FF000000"/>
        <rFont val="Arial2"/>
      </rPr>
      <t xml:space="preserve"> or CT not met, notify DWP within 24 hours.</t>
    </r>
  </si>
  <si>
    <t>Colton, City of</t>
  </si>
  <si>
    <t>00202</t>
  </si>
  <si>
    <t>Colton Water District</t>
  </si>
  <si>
    <t>I:\DWS\FS\WS Info\Clackamas\Colton - 00202\MORs\CT form template for Colton - excel</t>
  </si>
  <si>
    <t>yes</t>
  </si>
  <si>
    <t xml:space="preserve">Peter Dostert 6574 </t>
  </si>
  <si>
    <t>clackamas</t>
  </si>
</sst>
</file>

<file path=xl/styles.xml><?xml version="1.0" encoding="utf-8"?>
<styleSheet xmlns="http://schemas.openxmlformats.org/spreadsheetml/2006/main">
  <numFmts count="5">
    <numFmt numFmtId="164" formatCode="0.0"/>
    <numFmt numFmtId="165" formatCode="h&quot;:&quot;mm;@"/>
    <numFmt numFmtId="166" formatCode="[$-409]mmm\-yy"/>
    <numFmt numFmtId="167" formatCode="[$$-409]#,##0.00;[Red]&quot;-&quot;[$$-409]#,##0.00"/>
    <numFmt numFmtId="168" formatCode="0.000"/>
  </numFmts>
  <fonts count="40">
    <font>
      <sz val="11"/>
      <color rgb="FF000000"/>
      <name val="Arial1"/>
    </font>
    <font>
      <sz val="11"/>
      <color rgb="FF000000"/>
      <name val="Arial1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800080"/>
      <name val="Calibri"/>
      <family val="2"/>
    </font>
    <font>
      <b/>
      <sz val="11"/>
      <color rgb="FFFF9900"/>
      <name val="Calibri"/>
      <family val="2"/>
    </font>
    <font>
      <b/>
      <sz val="11"/>
      <color rgb="FFFFFFFF"/>
      <name val="Calibri"/>
      <family val="2"/>
    </font>
    <font>
      <i/>
      <sz val="11"/>
      <color rgb="FF808080"/>
      <name val="Calibri"/>
      <family val="2"/>
    </font>
    <font>
      <sz val="11"/>
      <color rgb="FF008000"/>
      <name val="Calibri"/>
      <family val="2"/>
    </font>
    <font>
      <b/>
      <i/>
      <sz val="16"/>
      <color rgb="FF000000"/>
      <name val="Arial1"/>
    </font>
    <font>
      <b/>
      <sz val="15"/>
      <color rgb="FF003366"/>
      <name val="Calibri"/>
      <family val="2"/>
    </font>
    <font>
      <b/>
      <sz val="13"/>
      <color rgb="FF003366"/>
      <name val="Calibri"/>
      <family val="2"/>
    </font>
    <font>
      <b/>
      <sz val="11"/>
      <color rgb="FF003366"/>
      <name val="Calibri"/>
      <family val="2"/>
    </font>
    <font>
      <sz val="11"/>
      <color rgb="FF333399"/>
      <name val="Calibri"/>
      <family val="2"/>
    </font>
    <font>
      <sz val="11"/>
      <color rgb="FFFF9900"/>
      <name val="Calibri"/>
      <family val="2"/>
    </font>
    <font>
      <sz val="11"/>
      <color rgb="FF993300"/>
      <name val="Calibri"/>
      <family val="2"/>
    </font>
    <font>
      <sz val="10"/>
      <color rgb="FF000000"/>
      <name val="Arial2"/>
    </font>
    <font>
      <b/>
      <sz val="11"/>
      <color rgb="FF333333"/>
      <name val="Calibri"/>
      <family val="2"/>
    </font>
    <font>
      <b/>
      <i/>
      <u/>
      <sz val="11"/>
      <color rgb="FF000000"/>
      <name val="Arial1"/>
    </font>
    <font>
      <b/>
      <sz val="18"/>
      <color rgb="FF003366"/>
      <name val="Cambria"/>
      <family val="1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b/>
      <sz val="12"/>
      <color rgb="FF000000"/>
      <name val="Arial2"/>
    </font>
    <font>
      <b/>
      <sz val="11"/>
      <color rgb="FF000000"/>
      <name val="Arial2"/>
    </font>
    <font>
      <b/>
      <sz val="10"/>
      <color rgb="FF000000"/>
      <name val="Arial2"/>
    </font>
    <font>
      <sz val="11"/>
      <color rgb="FF000000"/>
      <name val="Arial2"/>
    </font>
    <font>
      <vertAlign val="superscript"/>
      <sz val="11"/>
      <color rgb="FF000000"/>
      <name val="Arial2"/>
    </font>
    <font>
      <sz val="12"/>
      <color rgb="FF000000"/>
      <name val="Arial2"/>
    </font>
    <font>
      <vertAlign val="subscript"/>
      <sz val="11"/>
      <color rgb="FF000000"/>
      <name val="Arial2"/>
    </font>
    <font>
      <b/>
      <vertAlign val="superscript"/>
      <sz val="10"/>
      <color rgb="FF000000"/>
      <name val="Arial2"/>
    </font>
    <font>
      <b/>
      <i/>
      <sz val="10"/>
      <color rgb="FF000000"/>
      <name val="Arial2"/>
    </font>
    <font>
      <b/>
      <vertAlign val="superscript"/>
      <sz val="11"/>
      <color rgb="FF000000"/>
      <name val="Arial2"/>
    </font>
    <font>
      <strike/>
      <sz val="11"/>
      <color rgb="FF000000"/>
      <name val="Arial2"/>
    </font>
    <font>
      <u/>
      <sz val="11"/>
      <color rgb="FF000000"/>
      <name val="Arial2"/>
    </font>
    <font>
      <sz val="11"/>
      <name val="Calibri"/>
      <family val="2"/>
    </font>
    <font>
      <i/>
      <sz val="11"/>
      <color rgb="FF000000"/>
      <name val="Arial2"/>
    </font>
    <font>
      <b/>
      <sz val="10"/>
      <name val="Arial2"/>
    </font>
    <font>
      <b/>
      <sz val="11"/>
      <name val="Arial2"/>
    </font>
    <font>
      <sz val="11"/>
      <name val="Arial2"/>
    </font>
    <font>
      <sz val="9"/>
      <color rgb="FF000000"/>
      <name val="Arial1"/>
    </font>
  </fonts>
  <fills count="29">
    <fill>
      <patternFill patternType="none"/>
    </fill>
    <fill>
      <patternFill patternType="gray125"/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99CC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rgb="FF99CCFF"/>
      </patternFill>
    </fill>
    <fill>
      <patternFill patternType="solid">
        <fgColor theme="0"/>
        <bgColor rgb="FFCCFFCC"/>
      </patternFill>
    </fill>
    <fill>
      <patternFill patternType="solid">
        <fgColor theme="0"/>
        <bgColor indexed="64"/>
      </patternFill>
    </fill>
  </fills>
  <borders count="62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>
      <left/>
      <right/>
      <top/>
      <bottom style="thick">
        <color rgb="FF333399"/>
      </bottom>
      <diagonal/>
    </border>
    <border>
      <left/>
      <right/>
      <top/>
      <bottom style="thick">
        <color rgb="FFC0C0C0"/>
      </bottom>
      <diagonal/>
    </border>
    <border>
      <left/>
      <right/>
      <top/>
      <bottom style="medium">
        <color rgb="FF0066CC"/>
      </bottom>
      <diagonal/>
    </border>
    <border>
      <left/>
      <right/>
      <top/>
      <bottom style="double">
        <color rgb="FFFF99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double">
        <color rgb="FF333399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/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double">
        <color rgb="FF000000"/>
      </right>
      <top/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/>
      <right style="thin">
        <color rgb="FF000000"/>
      </right>
      <top style="double">
        <color rgb="FF000000"/>
      </top>
      <bottom style="thin">
        <color rgb="FF000000"/>
      </bottom>
      <diagonal/>
    </border>
    <border>
      <left style="thin">
        <color rgb="FF000000"/>
      </left>
      <right/>
      <top style="double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/>
      <right style="thin">
        <color rgb="FF000000"/>
      </right>
      <top style="thin">
        <color rgb="FF000000"/>
      </top>
      <bottom style="double">
        <color rgb="FF000000"/>
      </bottom>
      <diagonal/>
    </border>
    <border>
      <left style="thin">
        <color rgb="FF000000"/>
      </left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/>
      <diagonal/>
    </border>
    <border>
      <left style="double">
        <color rgb="FF000000"/>
      </left>
      <right/>
      <top/>
      <bottom/>
      <diagonal/>
    </border>
    <border>
      <left style="double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 style="thin">
        <color rgb="FF000000"/>
      </right>
      <top style="double">
        <color rgb="FF000000"/>
      </top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 style="double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double">
        <color rgb="FF000000"/>
      </left>
      <right style="double">
        <color rgb="FF000000"/>
      </right>
      <top/>
      <bottom/>
      <diagonal/>
    </border>
    <border>
      <left/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thin">
        <color rgb="FF000000"/>
      </bottom>
      <diagonal/>
    </border>
    <border>
      <left style="double">
        <color rgb="FF000000"/>
      </left>
      <right/>
      <top/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/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double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/>
      <top style="thin">
        <color rgb="FF000000"/>
      </top>
      <bottom style="double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uble">
        <color indexed="64"/>
      </bottom>
      <diagonal/>
    </border>
    <border>
      <left style="double">
        <color rgb="FF000000"/>
      </left>
      <right style="double">
        <color rgb="FF000000"/>
      </right>
      <top/>
      <bottom style="double">
        <color indexed="64"/>
      </bottom>
      <diagonal/>
    </border>
  </borders>
  <cellStyleXfs count="47">
    <xf numFmtId="0" fontId="0" fillId="0" borderId="0"/>
    <xf numFmtId="0" fontId="19" fillId="0" borderId="0" applyNumberFormat="0" applyBorder="0" applyProtection="0"/>
    <xf numFmtId="0" fontId="10" fillId="0" borderId="3" applyNumberFormat="0" applyProtection="0"/>
    <xf numFmtId="0" fontId="11" fillId="0" borderId="4" applyNumberFormat="0" applyProtection="0"/>
    <xf numFmtId="0" fontId="12" fillId="0" borderId="5" applyNumberFormat="0" applyProtection="0"/>
    <xf numFmtId="0" fontId="12" fillId="0" borderId="0" applyNumberFormat="0" applyBorder="0" applyProtection="0"/>
    <xf numFmtId="0" fontId="8" fillId="4" borderId="0" applyNumberFormat="0" applyBorder="0" applyProtection="0"/>
    <xf numFmtId="0" fontId="4" fillId="3" borderId="0" applyNumberFormat="0" applyBorder="0" applyProtection="0"/>
    <xf numFmtId="0" fontId="15" fillId="22" borderId="0" applyNumberFormat="0" applyBorder="0" applyProtection="0"/>
    <xf numFmtId="0" fontId="13" fillId="7" borderId="1" applyNumberFormat="0" applyProtection="0"/>
    <xf numFmtId="0" fontId="17" fillId="20" borderId="8" applyNumberFormat="0" applyProtection="0"/>
    <xf numFmtId="0" fontId="5" fillId="20" borderId="1" applyNumberFormat="0" applyProtection="0"/>
    <xf numFmtId="0" fontId="14" fillId="0" borderId="6" applyNumberFormat="0" applyProtection="0"/>
    <xf numFmtId="0" fontId="6" fillId="21" borderId="2" applyNumberFormat="0" applyProtection="0"/>
    <xf numFmtId="0" fontId="21" fillId="0" borderId="0" applyNumberFormat="0" applyBorder="0" applyProtection="0"/>
    <xf numFmtId="0" fontId="1" fillId="23" borderId="7" applyNumberFormat="0" applyFont="0" applyProtection="0"/>
    <xf numFmtId="0" fontId="7" fillId="0" borderId="0" applyNumberFormat="0" applyBorder="0" applyProtection="0"/>
    <xf numFmtId="0" fontId="20" fillId="0" borderId="9" applyNumberFormat="0" applyProtection="0"/>
    <xf numFmtId="0" fontId="3" fillId="16" borderId="0" applyNumberFormat="0" applyBorder="0" applyProtection="0"/>
    <xf numFmtId="0" fontId="2" fillId="2" borderId="0" applyNumberFormat="0" applyBorder="0" applyProtection="0"/>
    <xf numFmtId="0" fontId="2" fillId="8" borderId="0" applyNumberFormat="0" applyBorder="0" applyProtection="0"/>
    <xf numFmtId="0" fontId="3" fillId="12" borderId="0" applyNumberFormat="0" applyBorder="0" applyProtection="0"/>
    <xf numFmtId="0" fontId="3" fillId="17" borderId="0" applyNumberFormat="0" applyBorder="0" applyProtection="0"/>
    <xf numFmtId="0" fontId="2" fillId="3" borderId="0" applyNumberFormat="0" applyBorder="0" applyProtection="0"/>
    <xf numFmtId="0" fontId="2" fillId="9" borderId="0" applyNumberFormat="0" applyBorder="0" applyProtection="0"/>
    <xf numFmtId="0" fontId="3" fillId="9" borderId="0" applyNumberFormat="0" applyBorder="0" applyProtection="0"/>
    <xf numFmtId="0" fontId="3" fillId="18" borderId="0" applyNumberFormat="0" applyBorder="0" applyProtection="0"/>
    <xf numFmtId="0" fontId="2" fillId="4" borderId="0" applyNumberFormat="0" applyBorder="0" applyProtection="0"/>
    <xf numFmtId="0" fontId="2" fillId="10" borderId="0" applyNumberFormat="0" applyBorder="0" applyProtection="0"/>
    <xf numFmtId="0" fontId="3" fillId="10" borderId="0" applyNumberFormat="0" applyBorder="0" applyProtection="0"/>
    <xf numFmtId="0" fontId="3" fillId="13" borderId="0" applyNumberFormat="0" applyBorder="0" applyProtection="0"/>
    <xf numFmtId="0" fontId="2" fillId="5" borderId="0" applyNumberFormat="0" applyBorder="0" applyProtection="0"/>
    <xf numFmtId="0" fontId="2" fillId="5" borderId="0" applyNumberFormat="0" applyBorder="0" applyProtection="0"/>
    <xf numFmtId="0" fontId="3" fillId="13" borderId="0" applyNumberFormat="0" applyBorder="0" applyProtection="0"/>
    <xf numFmtId="0" fontId="3" fillId="14" borderId="0" applyNumberFormat="0" applyBorder="0" applyProtection="0"/>
    <xf numFmtId="0" fontId="2" fillId="6" borderId="0" applyNumberFormat="0" applyBorder="0" applyProtection="0"/>
    <xf numFmtId="0" fontId="2" fillId="8" borderId="0" applyNumberFormat="0" applyBorder="0" applyProtection="0"/>
    <xf numFmtId="0" fontId="3" fillId="14" borderId="0" applyNumberFormat="0" applyBorder="0" applyProtection="0"/>
    <xf numFmtId="0" fontId="3" fillId="19" borderId="0" applyNumberFormat="0" applyBorder="0" applyProtection="0"/>
    <xf numFmtId="0" fontId="2" fillId="7" borderId="0" applyNumberFormat="0" applyBorder="0" applyProtection="0"/>
    <xf numFmtId="0" fontId="2" fillId="11" borderId="0" applyNumberFormat="0" applyBorder="0" applyProtection="0"/>
    <xf numFmtId="0" fontId="3" fillId="15" borderId="0" applyNumberFormat="0" applyBorder="0" applyProtection="0"/>
    <xf numFmtId="0" fontId="9" fillId="0" borderId="0" applyNumberFormat="0" applyBorder="0" applyProtection="0">
      <alignment horizontal="center"/>
    </xf>
    <xf numFmtId="0" fontId="9" fillId="0" borderId="0" applyNumberFormat="0" applyBorder="0" applyProtection="0">
      <alignment horizontal="center" textRotation="90"/>
    </xf>
    <xf numFmtId="0" fontId="16" fillId="0" borderId="0" applyNumberFormat="0" applyBorder="0" applyProtection="0"/>
    <xf numFmtId="0" fontId="18" fillId="0" borderId="0" applyNumberFormat="0" applyBorder="0" applyProtection="0"/>
    <xf numFmtId="167" fontId="18" fillId="0" borderId="0" applyBorder="0" applyProtection="0"/>
  </cellStyleXfs>
  <cellXfs count="147">
    <xf numFmtId="0" fontId="0" fillId="0" borderId="0" xfId="0"/>
    <xf numFmtId="0" fontId="23" fillId="0" borderId="10" xfId="44" applyFont="1" applyFill="1" applyBorder="1" applyAlignment="1" applyProtection="1">
      <alignment horizontal="right" vertical="center"/>
    </xf>
    <xf numFmtId="0" fontId="23" fillId="0" borderId="12" xfId="44" applyFont="1" applyFill="1" applyBorder="1" applyAlignment="1" applyProtection="1">
      <alignment horizontal="right" vertical="center"/>
    </xf>
    <xf numFmtId="0" fontId="23" fillId="0" borderId="13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vertical="center"/>
    </xf>
    <xf numFmtId="0" fontId="23" fillId="0" borderId="14" xfId="44" applyFont="1" applyFill="1" applyBorder="1" applyAlignment="1" applyProtection="1">
      <alignment horizontal="right" vertical="center"/>
      <protection locked="0"/>
    </xf>
    <xf numFmtId="0" fontId="25" fillId="0" borderId="16" xfId="44" applyFont="1" applyFill="1" applyBorder="1" applyAlignment="1" applyProtection="1">
      <alignment horizontal="center" vertical="center"/>
    </xf>
    <xf numFmtId="0" fontId="25" fillId="0" borderId="17" xfId="44" applyFont="1" applyFill="1" applyBorder="1" applyAlignment="1" applyProtection="1">
      <alignment horizontal="center" vertical="center" wrapText="1"/>
    </xf>
    <xf numFmtId="0" fontId="25" fillId="0" borderId="18" xfId="44" applyFont="1" applyFill="1" applyBorder="1" applyAlignment="1" applyProtection="1">
      <alignment horizontal="center" vertical="center" wrapText="1"/>
    </xf>
    <xf numFmtId="0" fontId="25" fillId="0" borderId="19" xfId="44" applyFont="1" applyFill="1" applyBorder="1" applyAlignment="1" applyProtection="1">
      <alignment horizontal="center" vertical="center" wrapText="1"/>
    </xf>
    <xf numFmtId="0" fontId="25" fillId="0" borderId="10" xfId="44" applyFont="1" applyFill="1" applyBorder="1" applyAlignment="1" applyProtection="1">
      <alignment horizontal="center" vertical="center" wrapText="1"/>
    </xf>
    <xf numFmtId="0" fontId="25" fillId="0" borderId="20" xfId="44" applyFont="1" applyFill="1" applyBorder="1" applyAlignment="1" applyProtection="1">
      <alignment horizontal="center" vertical="center" wrapText="1"/>
    </xf>
    <xf numFmtId="0" fontId="25" fillId="0" borderId="21" xfId="44" applyFont="1" applyFill="1" applyBorder="1" applyAlignment="1" applyProtection="1">
      <alignment horizontal="center" vertical="center" wrapText="1"/>
    </xf>
    <xf numFmtId="0" fontId="27" fillId="0" borderId="23" xfId="44" applyFont="1" applyFill="1" applyBorder="1" applyAlignment="1" applyProtection="1">
      <alignment horizontal="center"/>
    </xf>
    <xf numFmtId="0" fontId="27" fillId="0" borderId="29" xfId="44" applyFont="1" applyFill="1" applyBorder="1" applyAlignment="1" applyProtection="1">
      <alignment horizontal="center"/>
    </xf>
    <xf numFmtId="0" fontId="27" fillId="0" borderId="22" xfId="44" applyFont="1" applyFill="1" applyBorder="1" applyAlignment="1" applyProtection="1">
      <alignment horizontal="center"/>
    </xf>
    <xf numFmtId="0" fontId="22" fillId="0" borderId="11" xfId="0" applyFont="1" applyFill="1" applyBorder="1" applyAlignment="1" applyProtection="1">
      <alignment horizontal="center" vertical="center" wrapText="1"/>
    </xf>
    <xf numFmtId="0" fontId="24" fillId="0" borderId="14" xfId="0" applyFont="1" applyBorder="1" applyAlignment="1" applyProtection="1">
      <alignment horizontal="right" vertical="center"/>
    </xf>
    <xf numFmtId="0" fontId="24" fillId="0" borderId="0" xfId="0" applyFont="1" applyAlignment="1" applyProtection="1">
      <alignment vertical="center"/>
      <protection locked="0"/>
    </xf>
    <xf numFmtId="0" fontId="23" fillId="0" borderId="14" xfId="0" applyFont="1" applyBorder="1" applyAlignment="1" applyProtection="1">
      <alignment vertical="center"/>
      <protection locked="0"/>
    </xf>
    <xf numFmtId="0" fontId="23" fillId="0" borderId="14" xfId="0" applyFont="1" applyBorder="1" applyAlignment="1" applyProtection="1">
      <alignment horizontal="left" vertical="center"/>
      <protection locked="0"/>
    </xf>
    <xf numFmtId="164" fontId="23" fillId="0" borderId="15" xfId="0" applyNumberFormat="1" applyFont="1" applyBorder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0" fillId="0" borderId="0" xfId="0" applyAlignment="1" applyProtection="1">
      <alignment horizontal="left"/>
      <protection locked="0"/>
    </xf>
    <xf numFmtId="0" fontId="0" fillId="0" borderId="0" xfId="0" applyProtection="1">
      <protection locked="0"/>
    </xf>
    <xf numFmtId="0" fontId="0" fillId="0" borderId="38" xfId="0" applyBorder="1" applyAlignment="1" applyProtection="1">
      <alignment horizontal="left"/>
      <protection locked="0"/>
    </xf>
    <xf numFmtId="0" fontId="27" fillId="0" borderId="37" xfId="0" applyFont="1" applyBorder="1" applyAlignment="1" applyProtection="1">
      <alignment horizontal="center"/>
      <protection locked="0"/>
    </xf>
    <xf numFmtId="0" fontId="25" fillId="8" borderId="45" xfId="0" applyFont="1" applyFill="1" applyBorder="1" applyAlignment="1" applyProtection="1">
      <alignment horizontal="center" wrapText="1"/>
    </xf>
    <xf numFmtId="0" fontId="25" fillId="8" borderId="37" xfId="0" applyFont="1" applyFill="1" applyBorder="1" applyAlignment="1" applyProtection="1">
      <alignment horizontal="center" vertical="center" wrapText="1"/>
    </xf>
    <xf numFmtId="0" fontId="25" fillId="0" borderId="37" xfId="0" applyFont="1" applyBorder="1" applyAlignment="1" applyProtection="1">
      <alignment horizontal="center" vertical="center" wrapText="1"/>
    </xf>
    <xf numFmtId="0" fontId="25" fillId="8" borderId="47" xfId="0" applyFont="1" applyFill="1" applyBorder="1" applyAlignment="1" applyProtection="1">
      <alignment horizontal="center" vertical="center" wrapText="1"/>
    </xf>
    <xf numFmtId="0" fontId="25" fillId="8" borderId="38" xfId="0" applyFont="1" applyFill="1" applyBorder="1" applyAlignment="1" applyProtection="1">
      <alignment horizontal="center" vertical="center" wrapText="1"/>
    </xf>
    <xf numFmtId="0" fontId="25" fillId="0" borderId="47" xfId="0" applyFont="1" applyBorder="1" applyAlignment="1" applyProtection="1">
      <alignment horizontal="center" vertical="center" wrapText="1"/>
    </xf>
    <xf numFmtId="0" fontId="25" fillId="0" borderId="0" xfId="0" applyFont="1" applyProtection="1">
      <protection locked="0"/>
    </xf>
    <xf numFmtId="0" fontId="25" fillId="0" borderId="48" xfId="0" applyFont="1" applyBorder="1" applyAlignment="1" applyProtection="1">
      <alignment horizontal="center" vertical="center"/>
    </xf>
    <xf numFmtId="0" fontId="25" fillId="0" borderId="41" xfId="0" applyFont="1" applyBorder="1" applyAlignment="1" applyProtection="1">
      <alignment horizontal="center" vertical="center"/>
    </xf>
    <xf numFmtId="0" fontId="25" fillId="0" borderId="49" xfId="0" applyFont="1" applyBorder="1" applyAlignment="1" applyProtection="1">
      <alignment horizontal="center" vertical="center"/>
    </xf>
    <xf numFmtId="0" fontId="23" fillId="0" borderId="41" xfId="0" applyFont="1" applyBorder="1" applyAlignment="1" applyProtection="1">
      <alignment horizontal="center" vertical="center"/>
    </xf>
    <xf numFmtId="0" fontId="25" fillId="0" borderId="37" xfId="0" applyFont="1" applyBorder="1" applyAlignment="1" applyProtection="1">
      <alignment horizontal="center" vertical="center"/>
    </xf>
    <xf numFmtId="0" fontId="25" fillId="0" borderId="50" xfId="0" applyFont="1" applyBorder="1" applyAlignment="1" applyProtection="1">
      <alignment horizontal="center" vertical="center"/>
    </xf>
    <xf numFmtId="0" fontId="32" fillId="0" borderId="24" xfId="0" applyFont="1" applyBorder="1" applyAlignment="1" applyProtection="1">
      <alignment horizontal="center"/>
      <protection locked="0"/>
    </xf>
    <xf numFmtId="0" fontId="32" fillId="0" borderId="51" xfId="0" applyFont="1" applyBorder="1" applyAlignment="1" applyProtection="1">
      <alignment horizontal="center"/>
      <protection locked="0"/>
    </xf>
    <xf numFmtId="2" fontId="32" fillId="0" borderId="28" xfId="0" applyNumberFormat="1" applyFont="1" applyBorder="1" applyAlignment="1" applyProtection="1">
      <alignment horizontal="center"/>
      <protection locked="0"/>
    </xf>
    <xf numFmtId="164" fontId="32" fillId="0" borderId="23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</xf>
    <xf numFmtId="2" fontId="32" fillId="0" borderId="28" xfId="0" applyNumberFormat="1" applyFont="1" applyBorder="1" applyAlignment="1" applyProtection="1">
      <alignment horizontal="center"/>
    </xf>
    <xf numFmtId="164" fontId="32" fillId="0" borderId="52" xfId="0" applyNumberFormat="1" applyFont="1" applyBorder="1" applyAlignment="1" applyProtection="1">
      <alignment horizontal="center"/>
    </xf>
    <xf numFmtId="2" fontId="32" fillId="0" borderId="23" xfId="0" applyNumberFormat="1" applyFont="1" applyBorder="1" applyAlignment="1" applyProtection="1">
      <alignment horizontal="center"/>
    </xf>
    <xf numFmtId="164" fontId="32" fillId="0" borderId="25" xfId="0" applyNumberFormat="1" applyFont="1" applyBorder="1" applyAlignment="1" applyProtection="1">
      <alignment horizontal="center"/>
    </xf>
    <xf numFmtId="2" fontId="32" fillId="0" borderId="24" xfId="0" applyNumberFormat="1" applyFont="1" applyBorder="1" applyAlignment="1" applyProtection="1">
      <alignment horizontal="center"/>
      <protection locked="0"/>
    </xf>
    <xf numFmtId="2" fontId="32" fillId="0" borderId="53" xfId="0" applyNumberFormat="1" applyFont="1" applyBorder="1" applyAlignment="1" applyProtection="1">
      <alignment horizontal="center"/>
    </xf>
    <xf numFmtId="0" fontId="32" fillId="0" borderId="16" xfId="0" applyFont="1" applyBorder="1" applyAlignment="1" applyProtection="1">
      <alignment horizontal="center"/>
    </xf>
    <xf numFmtId="164" fontId="25" fillId="0" borderId="29" xfId="0" applyNumberFormat="1" applyFont="1" applyBorder="1" applyAlignment="1" applyProtection="1">
      <alignment horizontal="center"/>
    </xf>
    <xf numFmtId="164" fontId="25" fillId="0" borderId="54" xfId="0" applyNumberFormat="1" applyFont="1" applyBorder="1" applyAlignment="1" applyProtection="1">
      <alignment horizontal="center"/>
    </xf>
    <xf numFmtId="0" fontId="25" fillId="0" borderId="0" xfId="0" applyFont="1" applyAlignment="1" applyProtection="1">
      <alignment horizontal="center"/>
      <protection locked="0"/>
    </xf>
    <xf numFmtId="164" fontId="25" fillId="0" borderId="0" xfId="0" applyNumberFormat="1" applyFont="1" applyAlignment="1" applyProtection="1">
      <alignment horizontal="center"/>
      <protection locked="0"/>
    </xf>
    <xf numFmtId="2" fontId="25" fillId="0" borderId="0" xfId="0" applyNumberFormat="1" applyFont="1" applyAlignment="1" applyProtection="1">
      <alignment horizontal="center"/>
      <protection locked="0"/>
    </xf>
    <xf numFmtId="165" fontId="25" fillId="0" borderId="0" xfId="0" applyNumberFormat="1" applyFont="1" applyAlignment="1" applyProtection="1">
      <alignment horizontal="left"/>
      <protection locked="0"/>
    </xf>
    <xf numFmtId="0" fontId="33" fillId="0" borderId="0" xfId="0" applyFont="1" applyFill="1" applyAlignment="1" applyProtection="1">
      <alignment horizontal="right"/>
    </xf>
    <xf numFmtId="1" fontId="25" fillId="0" borderId="54" xfId="0" applyNumberFormat="1" applyFont="1" applyBorder="1" applyAlignment="1" applyProtection="1">
      <alignment horizontal="center"/>
    </xf>
    <xf numFmtId="0" fontId="25" fillId="24" borderId="47" xfId="0" applyFont="1" applyFill="1" applyBorder="1" applyAlignment="1" applyProtection="1">
      <alignment horizontal="center" vertical="center" wrapText="1"/>
    </xf>
    <xf numFmtId="0" fontId="23" fillId="0" borderId="14" xfId="0" applyFont="1" applyBorder="1" applyAlignment="1" applyProtection="1">
      <alignment horizontal="center" vertical="center"/>
      <protection locked="0"/>
    </xf>
    <xf numFmtId="49" fontId="23" fillId="0" borderId="14" xfId="0" applyNumberFormat="1" applyFont="1" applyBorder="1" applyAlignment="1" applyProtection="1">
      <alignment horizontal="right" vertic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  <protection locked="0"/>
    </xf>
    <xf numFmtId="0" fontId="25" fillId="0" borderId="22" xfId="0" applyFont="1" applyBorder="1" applyAlignment="1" applyProtection="1">
      <alignment horizontal="left" vertical="center"/>
      <protection locked="0"/>
    </xf>
    <xf numFmtId="0" fontId="27" fillId="0" borderId="23" xfId="0" applyFont="1" applyBorder="1" applyAlignment="1" applyProtection="1">
      <alignment horizontal="center"/>
      <protection locked="0"/>
    </xf>
    <xf numFmtId="1" fontId="25" fillId="0" borderId="0" xfId="0" applyNumberFormat="1" applyFont="1" applyAlignment="1" applyProtection="1">
      <alignment horizontal="center"/>
      <protection locked="0"/>
    </xf>
    <xf numFmtId="0" fontId="23" fillId="0" borderId="13" xfId="0" applyFont="1" applyBorder="1" applyAlignment="1" applyProtection="1">
      <alignment vertical="center"/>
      <protection locked="0"/>
    </xf>
    <xf numFmtId="0" fontId="25" fillId="0" borderId="23" xfId="0" applyFont="1" applyBorder="1" applyAlignment="1" applyProtection="1">
      <alignment horizontal="center" vertical="center" wrapText="1"/>
      <protection locked="0"/>
    </xf>
    <xf numFmtId="0" fontId="27" fillId="0" borderId="29" xfId="0" applyFont="1" applyBorder="1" applyAlignment="1" applyProtection="1">
      <alignment horizontal="center"/>
      <protection locked="0"/>
    </xf>
    <xf numFmtId="0" fontId="24" fillId="0" borderId="0" xfId="0" applyFont="1" applyAlignment="1" applyProtection="1">
      <alignment vertical="center"/>
    </xf>
    <xf numFmtId="0" fontId="23" fillId="0" borderId="0" xfId="0" applyFont="1" applyAlignment="1" applyProtection="1">
      <alignment vertical="center"/>
    </xf>
    <xf numFmtId="0" fontId="0" fillId="0" borderId="0" xfId="0" applyProtection="1"/>
    <xf numFmtId="0" fontId="25" fillId="0" borderId="0" xfId="0" applyFont="1" applyProtection="1"/>
    <xf numFmtId="0" fontId="25" fillId="25" borderId="14" xfId="0" applyFont="1" applyFill="1" applyBorder="1" applyAlignment="1" applyProtection="1">
      <alignment horizontal="center"/>
      <protection locked="0"/>
    </xf>
    <xf numFmtId="2" fontId="25" fillId="25" borderId="30" xfId="0" applyNumberFormat="1" applyFont="1" applyFill="1" applyBorder="1" applyAlignment="1" applyProtection="1">
      <alignment horizontal="center"/>
      <protection locked="0"/>
    </xf>
    <xf numFmtId="164" fontId="25" fillId="25" borderId="30" xfId="0" applyNumberFormat="1" applyFont="1" applyFill="1" applyBorder="1" applyAlignment="1" applyProtection="1">
      <alignment horizontal="center"/>
      <protection locked="0"/>
    </xf>
    <xf numFmtId="49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vertical="center"/>
      <protection locked="0"/>
    </xf>
    <xf numFmtId="166" fontId="23" fillId="25" borderId="14" xfId="0" applyNumberFormat="1" applyFont="1" applyFill="1" applyBorder="1" applyAlignment="1" applyProtection="1">
      <alignment horizontal="center" vertical="center"/>
      <protection locked="0"/>
    </xf>
    <xf numFmtId="0" fontId="23" fillId="25" borderId="14" xfId="0" applyFont="1" applyFill="1" applyBorder="1" applyAlignment="1" applyProtection="1">
      <alignment horizontal="center" vertical="center"/>
      <protection locked="0"/>
    </xf>
    <xf numFmtId="0" fontId="24" fillId="25" borderId="15" xfId="0" applyFont="1" applyFill="1" applyBorder="1" applyAlignment="1" applyProtection="1">
      <alignment horizontal="center" vertical="center"/>
      <protection locked="0"/>
    </xf>
    <xf numFmtId="164" fontId="25" fillId="25" borderId="31" xfId="0" applyNumberFormat="1" applyFont="1" applyFill="1" applyBorder="1" applyAlignment="1" applyProtection="1">
      <alignment horizontal="center"/>
      <protection locked="0"/>
    </xf>
    <xf numFmtId="168" fontId="25" fillId="0" borderId="54" xfId="0" applyNumberFormat="1" applyFont="1" applyBorder="1" applyAlignment="1" applyProtection="1">
      <alignment horizontal="center"/>
    </xf>
    <xf numFmtId="0" fontId="25" fillId="26" borderId="46" xfId="0" applyFont="1" applyFill="1" applyBorder="1" applyAlignment="1" applyProtection="1">
      <alignment horizontal="center" vertical="center" wrapText="1"/>
    </xf>
    <xf numFmtId="0" fontId="25" fillId="26" borderId="38" xfId="0" applyFont="1" applyFill="1" applyBorder="1" applyAlignment="1" applyProtection="1">
      <alignment horizontal="center" vertical="center" wrapText="1"/>
    </xf>
    <xf numFmtId="1" fontId="25" fillId="25" borderId="11" xfId="0" applyNumberFormat="1" applyFont="1" applyFill="1" applyBorder="1" applyAlignment="1" applyProtection="1">
      <alignment horizontal="center"/>
      <protection locked="0"/>
    </xf>
    <xf numFmtId="0" fontId="33" fillId="0" borderId="0" xfId="0" applyFont="1" applyFill="1" applyBorder="1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25" fillId="0" borderId="0" xfId="0" applyFont="1" applyBorder="1" applyProtection="1">
      <protection locked="0"/>
    </xf>
    <xf numFmtId="0" fontId="27" fillId="0" borderId="55" xfId="0" applyFont="1" applyBorder="1" applyAlignment="1" applyProtection="1">
      <alignment horizontal="center"/>
      <protection locked="0"/>
    </xf>
    <xf numFmtId="0" fontId="25" fillId="25" borderId="57" xfId="0" applyFont="1" applyFill="1" applyBorder="1" applyAlignment="1" applyProtection="1">
      <alignment horizontal="center"/>
      <protection locked="0"/>
    </xf>
    <xf numFmtId="164" fontId="25" fillId="0" borderId="55" xfId="0" applyNumberFormat="1" applyFont="1" applyBorder="1" applyAlignment="1" applyProtection="1">
      <alignment horizontal="center"/>
    </xf>
    <xf numFmtId="164" fontId="25" fillId="25" borderId="56" xfId="0" applyNumberFormat="1" applyFont="1" applyFill="1" applyBorder="1" applyAlignment="1" applyProtection="1">
      <alignment horizontal="center"/>
      <protection locked="0"/>
    </xf>
    <xf numFmtId="164" fontId="25" fillId="25" borderId="58" xfId="0" applyNumberFormat="1" applyFont="1" applyFill="1" applyBorder="1" applyAlignment="1" applyProtection="1">
      <alignment horizontal="center"/>
      <protection locked="0"/>
    </xf>
    <xf numFmtId="164" fontId="25" fillId="0" borderId="59" xfId="0" applyNumberFormat="1" applyFont="1" applyBorder="1" applyAlignment="1" applyProtection="1">
      <alignment horizontal="center"/>
    </xf>
    <xf numFmtId="1" fontId="25" fillId="0" borderId="59" xfId="0" applyNumberFormat="1" applyFont="1" applyBorder="1" applyAlignment="1" applyProtection="1">
      <alignment horizontal="center"/>
    </xf>
    <xf numFmtId="2" fontId="25" fillId="25" borderId="56" xfId="0" applyNumberFormat="1" applyFont="1" applyFill="1" applyBorder="1" applyAlignment="1" applyProtection="1">
      <alignment horizontal="center"/>
      <protection locked="0"/>
    </xf>
    <xf numFmtId="0" fontId="34" fillId="27" borderId="16" xfId="6" applyFont="1" applyFill="1" applyBorder="1" applyAlignment="1" applyProtection="1">
      <alignment horizontal="center"/>
    </xf>
    <xf numFmtId="0" fontId="34" fillId="27" borderId="61" xfId="6" applyFont="1" applyFill="1" applyBorder="1" applyAlignment="1" applyProtection="1">
      <alignment horizontal="center"/>
    </xf>
    <xf numFmtId="2" fontId="23" fillId="25" borderId="30" xfId="0" applyNumberFormat="1" applyFont="1" applyFill="1" applyBorder="1" applyAlignment="1" applyProtection="1">
      <alignment horizontal="left"/>
      <protection locked="0"/>
    </xf>
    <xf numFmtId="0" fontId="36" fillId="25" borderId="11" xfId="44" applyFont="1" applyFill="1" applyBorder="1" applyAlignment="1" applyProtection="1">
      <alignment horizontal="center"/>
      <protection locked="0"/>
    </xf>
    <xf numFmtId="166" fontId="36" fillId="25" borderId="11" xfId="44" applyNumberFormat="1" applyFont="1" applyFill="1" applyBorder="1" applyAlignment="1" applyProtection="1">
      <alignment horizontal="center"/>
      <protection locked="0"/>
    </xf>
    <xf numFmtId="164" fontId="37" fillId="25" borderId="15" xfId="44" applyNumberFormat="1" applyFont="1" applyFill="1" applyBorder="1" applyAlignment="1" applyProtection="1">
      <alignment horizontal="center" vertical="center"/>
      <protection locked="0"/>
    </xf>
    <xf numFmtId="2" fontId="25" fillId="25" borderId="24" xfId="44" applyNumberFormat="1" applyFont="1" applyFill="1" applyBorder="1" applyAlignment="1" applyProtection="1">
      <alignment horizontal="center"/>
      <protection locked="0"/>
    </xf>
    <xf numFmtId="2" fontId="25" fillId="25" borderId="25" xfId="44" applyNumberFormat="1" applyFont="1" applyFill="1" applyBorder="1" applyAlignment="1" applyProtection="1">
      <alignment horizontal="center"/>
      <protection locked="0"/>
    </xf>
    <xf numFmtId="2" fontId="25" fillId="25" borderId="26" xfId="44" applyNumberFormat="1" applyFont="1" applyFill="1" applyBorder="1" applyAlignment="1" applyProtection="1">
      <alignment horizontal="center"/>
      <protection locked="0"/>
    </xf>
    <xf numFmtId="2" fontId="25" fillId="25" borderId="27" xfId="44" applyNumberFormat="1" applyFont="1" applyFill="1" applyBorder="1" applyAlignment="1" applyProtection="1">
      <alignment horizontal="center"/>
      <protection locked="0"/>
    </xf>
    <xf numFmtId="2" fontId="25" fillId="25" borderId="28" xfId="44" applyNumberFormat="1" applyFont="1" applyFill="1" applyBorder="1" applyAlignment="1" applyProtection="1">
      <alignment horizontal="center"/>
      <protection locked="0"/>
    </xf>
    <xf numFmtId="2" fontId="25" fillId="25" borderId="30" xfId="44" applyNumberFormat="1" applyFont="1" applyFill="1" applyBorder="1" applyAlignment="1" applyProtection="1">
      <alignment horizontal="center"/>
      <protection locked="0"/>
    </xf>
    <xf numFmtId="2" fontId="25" fillId="25" borderId="11" xfId="44" applyNumberFormat="1" applyFont="1" applyFill="1" applyBorder="1" applyAlignment="1" applyProtection="1">
      <alignment horizontal="center"/>
      <protection locked="0"/>
    </xf>
    <xf numFmtId="2" fontId="25" fillId="25" borderId="15" xfId="44" applyNumberFormat="1" applyFont="1" applyFill="1" applyBorder="1" applyAlignment="1" applyProtection="1">
      <alignment horizontal="center"/>
      <protection locked="0"/>
    </xf>
    <xf numFmtId="2" fontId="25" fillId="25" borderId="13" xfId="44" applyNumberFormat="1" applyFont="1" applyFill="1" applyBorder="1" applyAlignment="1" applyProtection="1">
      <alignment horizontal="center"/>
      <protection locked="0"/>
    </xf>
    <xf numFmtId="2" fontId="25" fillId="25" borderId="31" xfId="44" applyNumberFormat="1" applyFont="1" applyFill="1" applyBorder="1" applyAlignment="1" applyProtection="1">
      <alignment horizontal="center"/>
      <protection locked="0"/>
    </xf>
    <xf numFmtId="2" fontId="25" fillId="25" borderId="32" xfId="44" applyNumberFormat="1" applyFont="1" applyFill="1" applyBorder="1" applyAlignment="1" applyProtection="1">
      <alignment horizontal="center"/>
      <protection locked="0"/>
    </xf>
    <xf numFmtId="2" fontId="25" fillId="25" borderId="33" xfId="44" applyNumberFormat="1" applyFont="1" applyFill="1" applyBorder="1" applyAlignment="1" applyProtection="1">
      <alignment horizontal="center"/>
      <protection locked="0"/>
    </xf>
    <xf numFmtId="2" fontId="25" fillId="25" borderId="34" xfId="44" applyNumberFormat="1" applyFont="1" applyFill="1" applyBorder="1" applyAlignment="1" applyProtection="1">
      <alignment horizontal="center"/>
      <protection locked="0"/>
    </xf>
    <xf numFmtId="2" fontId="25" fillId="25" borderId="35" xfId="44" applyNumberFormat="1" applyFont="1" applyFill="1" applyBorder="1" applyAlignment="1" applyProtection="1">
      <alignment horizontal="center"/>
      <protection locked="0"/>
    </xf>
    <xf numFmtId="2" fontId="25" fillId="25" borderId="36" xfId="44" applyNumberFormat="1" applyFont="1" applyFill="1" applyBorder="1" applyAlignment="1" applyProtection="1">
      <alignment horizontal="center"/>
      <protection locked="0"/>
    </xf>
    <xf numFmtId="0" fontId="23" fillId="25" borderId="43" xfId="44" applyFont="1" applyFill="1" applyBorder="1" applyAlignment="1" applyProtection="1">
      <alignment horizontal="center" vertical="center"/>
      <protection locked="0"/>
    </xf>
    <xf numFmtId="1" fontId="38" fillId="25" borderId="11" xfId="0" applyNumberFormat="1" applyFont="1" applyFill="1" applyBorder="1" applyAlignment="1" applyProtection="1">
      <alignment horizontal="center"/>
      <protection locked="0"/>
    </xf>
    <xf numFmtId="1" fontId="38" fillId="25" borderId="60" xfId="0" applyNumberFormat="1" applyFont="1" applyFill="1" applyBorder="1" applyAlignment="1" applyProtection="1">
      <alignment horizontal="center"/>
      <protection locked="0"/>
    </xf>
    <xf numFmtId="0" fontId="39" fillId="0" borderId="0" xfId="0" applyFont="1" applyAlignment="1" applyProtection="1">
      <alignment horizontal="right"/>
      <protection locked="0"/>
    </xf>
    <xf numFmtId="1" fontId="25" fillId="28" borderId="31" xfId="0" applyNumberFormat="1" applyFont="1" applyFill="1" applyBorder="1" applyAlignment="1" applyProtection="1">
      <alignment horizontal="center"/>
    </xf>
    <xf numFmtId="1" fontId="25" fillId="28" borderId="58" xfId="0" applyNumberFormat="1" applyFont="1" applyFill="1" applyBorder="1" applyAlignment="1" applyProtection="1">
      <alignment horizontal="center"/>
    </xf>
    <xf numFmtId="0" fontId="23" fillId="0" borderId="37" xfId="44" applyFont="1" applyFill="1" applyBorder="1" applyAlignment="1" applyProtection="1">
      <alignment vertical="top" wrapText="1"/>
      <protection locked="0"/>
    </xf>
    <xf numFmtId="0" fontId="23" fillId="25" borderId="37" xfId="44" applyFont="1" applyFill="1" applyBorder="1" applyAlignment="1" applyProtection="1">
      <alignment wrapText="1"/>
      <protection locked="0"/>
    </xf>
    <xf numFmtId="0" fontId="24" fillId="0" borderId="44" xfId="44" applyFont="1" applyFill="1" applyBorder="1" applyAlignment="1" applyProtection="1">
      <alignment horizontal="left" vertical="top" wrapText="1"/>
    </xf>
    <xf numFmtId="0" fontId="23" fillId="0" borderId="37" xfId="44" applyFont="1" applyFill="1" applyBorder="1" applyAlignment="1" applyProtection="1">
      <alignment horizontal="center" wrapText="1"/>
    </xf>
    <xf numFmtId="0" fontId="23" fillId="0" borderId="23" xfId="44" applyFont="1" applyFill="1" applyBorder="1" applyAlignment="1" applyProtection="1">
      <alignment horizontal="center" wrapText="1"/>
    </xf>
    <xf numFmtId="0" fontId="25" fillId="0" borderId="38" xfId="44" applyFont="1" applyFill="1" applyBorder="1" applyAlignment="1" applyProtection="1">
      <alignment horizontal="center" vertical="center" wrapText="1"/>
    </xf>
    <xf numFmtId="0" fontId="25" fillId="0" borderId="39" xfId="44" applyFont="1" applyFill="1" applyBorder="1" applyAlignment="1" applyProtection="1">
      <alignment horizontal="center" vertical="center" wrapText="1"/>
    </xf>
    <xf numFmtId="0" fontId="25" fillId="0" borderId="40" xfId="44" applyFont="1" applyFill="1" applyBorder="1" applyAlignment="1" applyProtection="1">
      <alignment horizontal="center" vertical="center" wrapText="1"/>
    </xf>
    <xf numFmtId="0" fontId="23" fillId="25" borderId="41" xfId="44" applyFont="1" applyFill="1" applyBorder="1" applyAlignment="1" applyProtection="1">
      <alignment horizontal="center" vertical="center" wrapText="1"/>
      <protection locked="0"/>
    </xf>
    <xf numFmtId="0" fontId="25" fillId="0" borderId="42" xfId="44" applyFont="1" applyFill="1" applyBorder="1" applyAlignment="1" applyProtection="1">
      <alignment horizontal="center" vertical="center"/>
      <protection locked="0"/>
    </xf>
    <xf numFmtId="2" fontId="25" fillId="25" borderId="22" xfId="44" applyNumberFormat="1" applyFont="1" applyFill="1" applyBorder="1" applyAlignment="1" applyProtection="1">
      <alignment horizontal="center"/>
      <protection locked="0"/>
    </xf>
    <xf numFmtId="2" fontId="25" fillId="25" borderId="29" xfId="44" applyNumberFormat="1" applyFont="1" applyFill="1" applyBorder="1" applyAlignment="1" applyProtection="1">
      <alignment horizontal="center"/>
      <protection locked="0"/>
    </xf>
    <xf numFmtId="0" fontId="22" fillId="0" borderId="0" xfId="44" applyFont="1" applyFill="1" applyAlignment="1" applyProtection="1">
      <alignment horizontal="center" vertical="center" wrapText="1"/>
    </xf>
    <xf numFmtId="0" fontId="22" fillId="0" borderId="12" xfId="44" applyFont="1" applyFill="1" applyBorder="1" applyAlignment="1" applyProtection="1">
      <alignment horizontal="center" vertical="center" wrapText="1"/>
    </xf>
    <xf numFmtId="0" fontId="23" fillId="25" borderId="14" xfId="44" applyFont="1" applyFill="1" applyBorder="1" applyAlignment="1" applyProtection="1">
      <alignment horizontal="center" vertical="center" shrinkToFit="1"/>
      <protection locked="0"/>
    </xf>
    <xf numFmtId="49" fontId="23" fillId="25" borderId="14" xfId="44" applyNumberFormat="1" applyFont="1" applyFill="1" applyBorder="1" applyAlignment="1" applyProtection="1">
      <protection locked="0"/>
    </xf>
    <xf numFmtId="0" fontId="25" fillId="0" borderId="22" xfId="44" applyFont="1" applyFill="1" applyBorder="1" applyAlignment="1" applyProtection="1">
      <alignment horizontal="center" vertical="center" wrapText="1"/>
    </xf>
    <xf numFmtId="2" fontId="25" fillId="25" borderId="23" xfId="44" applyNumberFormat="1" applyFont="1" applyFill="1" applyBorder="1" applyAlignment="1" applyProtection="1">
      <alignment horizontal="center"/>
      <protection locked="0"/>
    </xf>
    <xf numFmtId="0" fontId="22" fillId="0" borderId="11" xfId="0" applyFont="1" applyFill="1" applyBorder="1" applyAlignment="1" applyProtection="1">
      <alignment horizontal="center" vertical="center" wrapText="1"/>
    </xf>
    <xf numFmtId="0" fontId="22" fillId="0" borderId="13" xfId="0" applyFont="1" applyFill="1" applyBorder="1" applyAlignment="1" applyProtection="1">
      <alignment horizontal="center" vertical="center" wrapText="1"/>
    </xf>
    <xf numFmtId="0" fontId="24" fillId="0" borderId="14" xfId="0" applyFont="1" applyFill="1" applyBorder="1" applyAlignment="1" applyProtection="1">
      <alignment horizontal="center" vertical="center" wrapText="1"/>
      <protection locked="0"/>
    </xf>
    <xf numFmtId="0" fontId="27" fillId="0" borderId="37" xfId="0" applyFont="1" applyFill="1" applyBorder="1" applyAlignment="1" applyProtection="1">
      <alignment horizontal="center"/>
      <protection locked="0"/>
    </xf>
  </cellXfs>
  <cellStyles count="47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" xfId="42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eading1" xfId="43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rmal 2" xfId="44"/>
    <cellStyle name="Note" xfId="15" builtinId="10" customBuiltin="1"/>
    <cellStyle name="Output" xfId="10" builtinId="21" customBuiltin="1"/>
    <cellStyle name="Result" xfId="45"/>
    <cellStyle name="Result2" xfId="46"/>
    <cellStyle name="Title" xfId="1" builtinId="15" customBuiltin="1"/>
    <cellStyle name="Total" xfId="17" builtinId="25" customBuiltin="1"/>
    <cellStyle name="Warning Text" xfId="14" builtinId="11" customBuiltin="1"/>
  </cellStyles>
  <dxfs count="5"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41"/>
  <sheetViews>
    <sheetView tabSelected="1" workbookViewId="0">
      <selection activeCell="H14" sqref="H14:I14"/>
    </sheetView>
  </sheetViews>
  <sheetFormatPr defaultRowHeight="13.8"/>
  <cols>
    <col min="1" max="1" width="14.59765625" customWidth="1"/>
    <col min="2" max="2" width="5.8984375" bestFit="1" customWidth="1"/>
    <col min="3" max="4" width="5.5" bestFit="1" customWidth="1"/>
    <col min="5" max="7" width="8.69921875" customWidth="1"/>
    <col min="8" max="8" width="11.59765625" bestFit="1" customWidth="1"/>
    <col min="9" max="9" width="9.19921875" bestFit="1" customWidth="1"/>
    <col min="10" max="214" width="8.3984375" customWidth="1"/>
    <col min="215" max="215" width="9" customWidth="1"/>
  </cols>
  <sheetData>
    <row r="1" spans="1:9" ht="15.6">
      <c r="A1" s="137" t="s">
        <v>0</v>
      </c>
      <c r="B1" s="137"/>
      <c r="C1" s="137"/>
      <c r="D1" s="137"/>
      <c r="E1" s="137"/>
      <c r="F1" s="137"/>
      <c r="G1" s="137"/>
      <c r="H1" s="1" t="s">
        <v>1</v>
      </c>
      <c r="I1" s="101" t="s">
        <v>65</v>
      </c>
    </row>
    <row r="2" spans="1:9" ht="15.6">
      <c r="A2" s="138" t="s">
        <v>2</v>
      </c>
      <c r="B2" s="138"/>
      <c r="C2" s="138"/>
      <c r="D2" s="138"/>
      <c r="E2" s="138"/>
      <c r="F2" s="138"/>
      <c r="G2" s="138"/>
      <c r="H2" s="2" t="s">
        <v>3</v>
      </c>
      <c r="I2" s="102">
        <v>45528</v>
      </c>
    </row>
    <row r="3" spans="1:9">
      <c r="A3" s="3" t="s">
        <v>4</v>
      </c>
      <c r="B3" s="139" t="s">
        <v>61</v>
      </c>
      <c r="C3" s="139"/>
      <c r="D3" s="139"/>
      <c r="E3" s="4" t="s">
        <v>5</v>
      </c>
      <c r="F3" s="140" t="s">
        <v>60</v>
      </c>
      <c r="G3" s="140"/>
      <c r="H3" s="5" t="s">
        <v>6</v>
      </c>
      <c r="I3" s="103" t="s">
        <v>7</v>
      </c>
    </row>
    <row r="4" spans="1:9" ht="42" thickBot="1">
      <c r="A4" s="6" t="s">
        <v>8</v>
      </c>
      <c r="B4" s="7" t="s">
        <v>9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41" t="s">
        <v>15</v>
      </c>
      <c r="I4" s="141"/>
    </row>
    <row r="5" spans="1:9" ht="15.6" thickTop="1">
      <c r="A5" s="13">
        <v>1</v>
      </c>
      <c r="B5" s="104"/>
      <c r="C5" s="105"/>
      <c r="D5" s="105">
        <v>0.22</v>
      </c>
      <c r="E5" s="106">
        <v>0.22</v>
      </c>
      <c r="F5" s="107">
        <v>0.2</v>
      </c>
      <c r="G5" s="108"/>
      <c r="H5" s="142">
        <v>0.22</v>
      </c>
      <c r="I5" s="142"/>
    </row>
    <row r="6" spans="1:9" ht="15">
      <c r="A6" s="14">
        <v>2</v>
      </c>
      <c r="B6" s="109"/>
      <c r="C6" s="110"/>
      <c r="D6" s="110">
        <v>0.22</v>
      </c>
      <c r="E6" s="111">
        <v>0.22</v>
      </c>
      <c r="F6" s="112">
        <v>0.2</v>
      </c>
      <c r="G6" s="113"/>
      <c r="H6" s="136">
        <v>0.22</v>
      </c>
      <c r="I6" s="136"/>
    </row>
    <row r="7" spans="1:9" ht="15">
      <c r="A7" s="14">
        <v>3</v>
      </c>
      <c r="B7" s="109"/>
      <c r="C7" s="110"/>
      <c r="D7" s="110">
        <v>0.2</v>
      </c>
      <c r="E7" s="111">
        <v>0.2</v>
      </c>
      <c r="F7" s="112">
        <v>0.22</v>
      </c>
      <c r="G7" s="113">
        <v>0.22</v>
      </c>
      <c r="H7" s="136">
        <v>0.22</v>
      </c>
      <c r="I7" s="136"/>
    </row>
    <row r="8" spans="1:9" ht="15">
      <c r="A8" s="14">
        <v>4</v>
      </c>
      <c r="B8" s="109"/>
      <c r="C8" s="110"/>
      <c r="D8" s="110">
        <v>0.22</v>
      </c>
      <c r="E8" s="111">
        <v>0.2</v>
      </c>
      <c r="F8" s="112">
        <v>0.2</v>
      </c>
      <c r="G8" s="113">
        <v>0.2</v>
      </c>
      <c r="H8" s="136">
        <v>0.22</v>
      </c>
      <c r="I8" s="136"/>
    </row>
    <row r="9" spans="1:9" ht="15">
      <c r="A9" s="14">
        <v>5</v>
      </c>
      <c r="B9" s="109"/>
      <c r="C9" s="110"/>
      <c r="D9" s="110">
        <v>0.22</v>
      </c>
      <c r="E9" s="111">
        <v>0.2</v>
      </c>
      <c r="F9" s="112"/>
      <c r="G9" s="113"/>
      <c r="H9" s="136">
        <v>0.22</v>
      </c>
      <c r="I9" s="136"/>
    </row>
    <row r="10" spans="1:9" ht="15">
      <c r="A10" s="14">
        <v>6</v>
      </c>
      <c r="B10" s="109"/>
      <c r="C10" s="110"/>
      <c r="D10" s="110"/>
      <c r="E10" s="111"/>
      <c r="F10" s="112"/>
      <c r="G10" s="113"/>
      <c r="H10" s="136"/>
      <c r="I10" s="136"/>
    </row>
    <row r="11" spans="1:9" ht="15">
      <c r="A11" s="14">
        <v>7</v>
      </c>
      <c r="B11" s="109"/>
      <c r="C11" s="110"/>
      <c r="D11" s="110">
        <v>0.2</v>
      </c>
      <c r="E11" s="111">
        <v>0.22</v>
      </c>
      <c r="F11" s="112">
        <v>0.22</v>
      </c>
      <c r="G11" s="113">
        <v>0.22</v>
      </c>
      <c r="H11" s="136">
        <v>0.22</v>
      </c>
      <c r="I11" s="136"/>
    </row>
    <row r="12" spans="1:9" ht="15">
      <c r="A12" s="14">
        <v>8</v>
      </c>
      <c r="B12" s="109">
        <v>0.22</v>
      </c>
      <c r="C12" s="110"/>
      <c r="D12" s="110">
        <v>0.2</v>
      </c>
      <c r="E12" s="111">
        <v>0.2</v>
      </c>
      <c r="F12" s="112"/>
      <c r="G12" s="113"/>
      <c r="H12" s="136">
        <v>0.22</v>
      </c>
      <c r="I12" s="136"/>
    </row>
    <row r="13" spans="1:9" ht="15">
      <c r="A13" s="14">
        <v>9</v>
      </c>
      <c r="B13" s="109"/>
      <c r="C13" s="110"/>
      <c r="D13" s="110">
        <v>0.22</v>
      </c>
      <c r="E13" s="111">
        <v>0.22</v>
      </c>
      <c r="F13" s="112"/>
      <c r="G13" s="113"/>
      <c r="H13" s="136">
        <v>0.22</v>
      </c>
      <c r="I13" s="136"/>
    </row>
    <row r="14" spans="1:9" ht="15">
      <c r="A14" s="14">
        <v>10</v>
      </c>
      <c r="B14" s="109"/>
      <c r="C14" s="110"/>
      <c r="D14" s="110">
        <v>0.26</v>
      </c>
      <c r="E14" s="111">
        <v>0.24</v>
      </c>
      <c r="F14" s="112">
        <v>0.22</v>
      </c>
      <c r="G14" s="113">
        <v>0.2</v>
      </c>
      <c r="H14" s="136">
        <v>0.26</v>
      </c>
      <c r="I14" s="136"/>
    </row>
    <row r="15" spans="1:9" ht="15">
      <c r="A15" s="14">
        <v>11</v>
      </c>
      <c r="B15" s="109"/>
      <c r="C15" s="110"/>
      <c r="D15" s="110">
        <v>0.24</v>
      </c>
      <c r="E15" s="111">
        <v>0.22</v>
      </c>
      <c r="F15" s="112">
        <v>0.2</v>
      </c>
      <c r="G15" s="113">
        <v>0.2</v>
      </c>
      <c r="H15" s="136">
        <v>0.24</v>
      </c>
      <c r="I15" s="136"/>
    </row>
    <row r="16" spans="1:9" ht="15">
      <c r="A16" s="14">
        <v>12</v>
      </c>
      <c r="B16" s="109"/>
      <c r="C16" s="110"/>
      <c r="D16" s="110">
        <v>0.22</v>
      </c>
      <c r="E16" s="111">
        <v>0.2</v>
      </c>
      <c r="F16" s="112">
        <v>0.2</v>
      </c>
      <c r="G16" s="113"/>
      <c r="H16" s="136">
        <v>0.22</v>
      </c>
      <c r="I16" s="136"/>
    </row>
    <row r="17" spans="1:9" ht="15">
      <c r="A17" s="14">
        <v>13</v>
      </c>
      <c r="B17" s="109"/>
      <c r="C17" s="110">
        <v>0.22</v>
      </c>
      <c r="D17" s="110">
        <v>0.2</v>
      </c>
      <c r="E17" s="111">
        <v>0.2</v>
      </c>
      <c r="F17" s="112"/>
      <c r="G17" s="113"/>
      <c r="H17" s="136">
        <v>0.22</v>
      </c>
      <c r="I17" s="136"/>
    </row>
    <row r="18" spans="1:9" ht="15">
      <c r="A18" s="14">
        <v>14</v>
      </c>
      <c r="B18" s="109"/>
      <c r="C18" s="110"/>
      <c r="D18" s="110">
        <v>0.22</v>
      </c>
      <c r="E18" s="111">
        <v>0.22</v>
      </c>
      <c r="F18" s="112">
        <v>0.22</v>
      </c>
      <c r="G18" s="113"/>
      <c r="H18" s="136">
        <v>0.22</v>
      </c>
      <c r="I18" s="136"/>
    </row>
    <row r="19" spans="1:9" ht="15">
      <c r="A19" s="14">
        <v>15</v>
      </c>
      <c r="B19" s="109"/>
      <c r="C19" s="110"/>
      <c r="D19" s="110">
        <v>0.22</v>
      </c>
      <c r="E19" s="111">
        <v>0.24</v>
      </c>
      <c r="F19" s="112"/>
      <c r="G19" s="113">
        <v>0.24</v>
      </c>
      <c r="H19" s="136">
        <v>0.24</v>
      </c>
      <c r="I19" s="136"/>
    </row>
    <row r="20" spans="1:9" ht="15">
      <c r="A20" s="14">
        <v>16</v>
      </c>
      <c r="B20" s="109">
        <v>0.24</v>
      </c>
      <c r="C20" s="110">
        <v>0.22</v>
      </c>
      <c r="D20" s="110"/>
      <c r="E20" s="111"/>
      <c r="F20" s="112">
        <v>0.24</v>
      </c>
      <c r="G20" s="113">
        <v>0.22</v>
      </c>
      <c r="H20" s="136">
        <v>0.24</v>
      </c>
      <c r="I20" s="136"/>
    </row>
    <row r="21" spans="1:9" ht="15">
      <c r="A21" s="14">
        <v>17</v>
      </c>
      <c r="B21" s="109"/>
      <c r="C21" s="110"/>
      <c r="D21" s="110">
        <v>0.2</v>
      </c>
      <c r="E21" s="111">
        <v>0.2</v>
      </c>
      <c r="F21" s="112"/>
      <c r="G21" s="113"/>
      <c r="H21" s="136">
        <v>0.2</v>
      </c>
      <c r="I21" s="136"/>
    </row>
    <row r="22" spans="1:9" ht="15">
      <c r="A22" s="14">
        <v>18</v>
      </c>
      <c r="B22" s="109"/>
      <c r="C22" s="110"/>
      <c r="D22" s="110">
        <v>0.22</v>
      </c>
      <c r="E22" s="111">
        <v>0.2</v>
      </c>
      <c r="F22" s="112">
        <v>0.2</v>
      </c>
      <c r="G22" s="113">
        <v>0.2</v>
      </c>
      <c r="H22" s="136">
        <v>0.22</v>
      </c>
      <c r="I22" s="136"/>
    </row>
    <row r="23" spans="1:9" ht="15">
      <c r="A23" s="14">
        <v>19</v>
      </c>
      <c r="B23" s="109"/>
      <c r="C23" s="110"/>
      <c r="D23" s="110">
        <v>0.22</v>
      </c>
      <c r="E23" s="111">
        <v>0.22</v>
      </c>
      <c r="F23" s="112">
        <v>0.2</v>
      </c>
      <c r="G23" s="113"/>
      <c r="H23" s="136">
        <v>0.22</v>
      </c>
      <c r="I23" s="136"/>
    </row>
    <row r="24" spans="1:9" ht="15">
      <c r="A24" s="14">
        <v>20</v>
      </c>
      <c r="B24" s="109"/>
      <c r="C24" s="110"/>
      <c r="D24" s="110">
        <v>0.22</v>
      </c>
      <c r="E24" s="111">
        <v>0.22</v>
      </c>
      <c r="F24" s="112"/>
      <c r="G24" s="113"/>
      <c r="H24" s="136">
        <v>0.22</v>
      </c>
      <c r="I24" s="136"/>
    </row>
    <row r="25" spans="1:9" ht="15">
      <c r="A25" s="14">
        <v>21</v>
      </c>
      <c r="B25" s="109"/>
      <c r="C25" s="110"/>
      <c r="D25" s="110">
        <v>0.2</v>
      </c>
      <c r="E25" s="111">
        <v>0.22</v>
      </c>
      <c r="F25" s="112">
        <v>0.22</v>
      </c>
      <c r="G25" s="113"/>
      <c r="H25" s="136">
        <v>0.222</v>
      </c>
      <c r="I25" s="136"/>
    </row>
    <row r="26" spans="1:9" ht="15">
      <c r="A26" s="14">
        <v>22</v>
      </c>
      <c r="B26" s="109"/>
      <c r="C26" s="110"/>
      <c r="D26" s="110">
        <v>0.2</v>
      </c>
      <c r="E26" s="111">
        <v>0.2</v>
      </c>
      <c r="F26" s="112">
        <v>0.2</v>
      </c>
      <c r="G26" s="113"/>
      <c r="H26" s="136">
        <v>0.2</v>
      </c>
      <c r="I26" s="136"/>
    </row>
    <row r="27" spans="1:9" ht="15">
      <c r="A27" s="14">
        <v>23</v>
      </c>
      <c r="B27" s="109"/>
      <c r="C27" s="110"/>
      <c r="D27" s="110">
        <v>0.2</v>
      </c>
      <c r="E27" s="111">
        <v>0.2</v>
      </c>
      <c r="F27" s="112">
        <v>0.2</v>
      </c>
      <c r="G27" s="113"/>
      <c r="H27" s="136">
        <v>0.2</v>
      </c>
      <c r="I27" s="136"/>
    </row>
    <row r="28" spans="1:9" ht="15">
      <c r="A28" s="14">
        <v>24</v>
      </c>
      <c r="B28" s="109"/>
      <c r="C28" s="110"/>
      <c r="D28" s="110">
        <v>0.24</v>
      </c>
      <c r="E28" s="111">
        <v>0.22</v>
      </c>
      <c r="F28" s="112">
        <v>0.22</v>
      </c>
      <c r="G28" s="113">
        <v>0.22</v>
      </c>
      <c r="H28" s="136">
        <v>0.24</v>
      </c>
      <c r="I28" s="136"/>
    </row>
    <row r="29" spans="1:9" ht="15">
      <c r="A29" s="14">
        <v>25</v>
      </c>
      <c r="B29" s="109"/>
      <c r="C29" s="110"/>
      <c r="D29" s="110">
        <v>0.24</v>
      </c>
      <c r="E29" s="111">
        <v>0.22</v>
      </c>
      <c r="F29" s="112">
        <v>0.22</v>
      </c>
      <c r="G29" s="113">
        <v>0.2</v>
      </c>
      <c r="H29" s="136">
        <v>0.24</v>
      </c>
      <c r="I29" s="136"/>
    </row>
    <row r="30" spans="1:9" ht="15">
      <c r="A30" s="14">
        <v>26</v>
      </c>
      <c r="B30" s="109"/>
      <c r="C30" s="110"/>
      <c r="D30" s="110">
        <v>0.2</v>
      </c>
      <c r="E30" s="111">
        <v>0.2</v>
      </c>
      <c r="F30" s="112">
        <v>0.2</v>
      </c>
      <c r="G30" s="113"/>
      <c r="H30" s="136">
        <v>0.2</v>
      </c>
      <c r="I30" s="136"/>
    </row>
    <row r="31" spans="1:9" ht="15">
      <c r="A31" s="14">
        <v>27</v>
      </c>
      <c r="B31" s="109"/>
      <c r="C31" s="110"/>
      <c r="D31" s="110"/>
      <c r="E31" s="111"/>
      <c r="F31" s="112"/>
      <c r="G31" s="113"/>
      <c r="H31" s="136"/>
      <c r="I31" s="136"/>
    </row>
    <row r="32" spans="1:9" ht="15">
      <c r="A32" s="14">
        <v>28</v>
      </c>
      <c r="B32" s="109"/>
      <c r="C32" s="110"/>
      <c r="D32" s="110">
        <v>0.24</v>
      </c>
      <c r="E32" s="111">
        <v>0.22</v>
      </c>
      <c r="F32" s="112">
        <v>0.22</v>
      </c>
      <c r="G32" s="113">
        <v>0.2</v>
      </c>
      <c r="H32" s="136">
        <v>0.24</v>
      </c>
      <c r="I32" s="136"/>
    </row>
    <row r="33" spans="1:9" ht="15">
      <c r="A33" s="14">
        <v>29</v>
      </c>
      <c r="B33" s="109"/>
      <c r="C33" s="110"/>
      <c r="D33" s="110">
        <v>0.2</v>
      </c>
      <c r="E33" s="111">
        <v>0.2</v>
      </c>
      <c r="F33" s="112">
        <v>0.2</v>
      </c>
      <c r="G33" s="113"/>
      <c r="H33" s="136">
        <v>0.2</v>
      </c>
      <c r="I33" s="136"/>
    </row>
    <row r="34" spans="1:9" ht="15">
      <c r="A34" s="14">
        <v>30</v>
      </c>
      <c r="B34" s="109"/>
      <c r="C34" s="110"/>
      <c r="D34" s="110">
        <v>0.22</v>
      </c>
      <c r="E34" s="111">
        <v>0.22</v>
      </c>
      <c r="F34" s="112">
        <v>0.22</v>
      </c>
      <c r="G34" s="113"/>
      <c r="H34" s="136">
        <v>0.22</v>
      </c>
      <c r="I34" s="136"/>
    </row>
    <row r="35" spans="1:9" ht="15.6" thickBot="1">
      <c r="A35" s="15">
        <v>31</v>
      </c>
      <c r="B35" s="114"/>
      <c r="C35" s="115"/>
      <c r="D35" s="115">
        <v>0.22</v>
      </c>
      <c r="E35" s="116">
        <v>0.24</v>
      </c>
      <c r="F35" s="117">
        <v>0.22</v>
      </c>
      <c r="G35" s="118"/>
      <c r="H35" s="135">
        <v>0.24</v>
      </c>
      <c r="I35" s="135"/>
    </row>
    <row r="36" spans="1:9" ht="15" thickTop="1" thickBot="1">
      <c r="A36" s="128" t="s">
        <v>2</v>
      </c>
      <c r="B36" s="128"/>
      <c r="C36" s="128"/>
      <c r="D36" s="128"/>
      <c r="E36" s="128"/>
      <c r="F36" s="129" t="s">
        <v>16</v>
      </c>
      <c r="G36" s="129"/>
      <c r="H36" s="129"/>
      <c r="I36" s="129"/>
    </row>
    <row r="37" spans="1:9" ht="33" customHeight="1" thickTop="1" thickBot="1">
      <c r="A37" s="130" t="s">
        <v>17</v>
      </c>
      <c r="B37" s="130"/>
      <c r="C37" s="130"/>
      <c r="D37" s="130"/>
      <c r="E37" s="119" t="s">
        <v>63</v>
      </c>
      <c r="F37" s="131" t="s">
        <v>18</v>
      </c>
      <c r="G37" s="131"/>
      <c r="H37" s="131" t="s">
        <v>19</v>
      </c>
      <c r="I37" s="131"/>
    </row>
    <row r="38" spans="1:9" ht="15" thickTop="1" thickBot="1">
      <c r="A38" s="132" t="s">
        <v>20</v>
      </c>
      <c r="B38" s="132"/>
      <c r="C38" s="132"/>
      <c r="D38" s="132"/>
      <c r="E38" s="119" t="s">
        <v>63</v>
      </c>
      <c r="F38" s="133" t="s">
        <v>63</v>
      </c>
      <c r="G38" s="133"/>
      <c r="H38" s="133" t="s">
        <v>63</v>
      </c>
      <c r="I38" s="133"/>
    </row>
    <row r="39" spans="1:9" ht="17.399999999999999" thickTop="1" thickBot="1">
      <c r="A39" s="134" t="s">
        <v>21</v>
      </c>
      <c r="B39" s="134"/>
      <c r="C39" s="134"/>
      <c r="D39" s="134"/>
      <c r="E39" s="119" t="s">
        <v>63</v>
      </c>
      <c r="F39" s="133"/>
      <c r="G39" s="133"/>
      <c r="H39" s="133"/>
      <c r="I39" s="133"/>
    </row>
    <row r="40" spans="1:9" ht="15" thickTop="1" thickBot="1">
      <c r="A40" s="125"/>
      <c r="B40" s="125"/>
      <c r="C40" s="125"/>
      <c r="D40" s="125"/>
      <c r="E40" s="125"/>
      <c r="F40" s="126" t="s">
        <v>64</v>
      </c>
      <c r="G40" s="126"/>
      <c r="H40" s="126"/>
      <c r="I40" s="126"/>
    </row>
    <row r="41" spans="1:9" ht="14.4" thickTop="1">
      <c r="A41" s="127" t="s">
        <v>52</v>
      </c>
      <c r="B41" s="127"/>
      <c r="C41" s="127"/>
      <c r="D41" s="127"/>
      <c r="E41" s="127"/>
      <c r="F41" s="127"/>
      <c r="G41" s="127"/>
      <c r="H41" s="127"/>
      <c r="I41" s="127"/>
    </row>
  </sheetData>
  <sheetProtection password="C494" sheet="1" objects="1" scenarios="1" selectLockedCells="1"/>
  <mergeCells count="48">
    <mergeCell ref="H11:I11"/>
    <mergeCell ref="A1:G1"/>
    <mergeCell ref="A2:G2"/>
    <mergeCell ref="B3:D3"/>
    <mergeCell ref="F3:G3"/>
    <mergeCell ref="H4:I4"/>
    <mergeCell ref="H5:I5"/>
    <mergeCell ref="H6:I6"/>
    <mergeCell ref="H7:I7"/>
    <mergeCell ref="H8:I8"/>
    <mergeCell ref="H9:I9"/>
    <mergeCell ref="H10:I10"/>
    <mergeCell ref="H23:I23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35:I35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A40:E40"/>
    <mergeCell ref="F40:I40"/>
    <mergeCell ref="A41:I41"/>
    <mergeCell ref="A36:E36"/>
    <mergeCell ref="F36:I36"/>
    <mergeCell ref="A37:D37"/>
    <mergeCell ref="F37:G37"/>
    <mergeCell ref="H37:I37"/>
    <mergeCell ref="A38:D38"/>
    <mergeCell ref="F38:G39"/>
    <mergeCell ref="H38:I39"/>
    <mergeCell ref="A39:D39"/>
  </mergeCells>
  <pageMargins left="0.70000000000000007" right="0.70000000000000007" top="1.0457000000000001" bottom="1.0457000000000001" header="0.75000000000000011" footer="0.75000000000000011"/>
  <pageSetup fitToWidth="0" fitToHeight="0" pageOrder="overThenDown" orientation="portrait" horizontalDpi="4294967293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B41"/>
  <sheetViews>
    <sheetView topLeftCell="A4" workbookViewId="0">
      <selection activeCell="J39" sqref="J39"/>
    </sheetView>
  </sheetViews>
  <sheetFormatPr defaultRowHeight="13.8"/>
  <cols>
    <col min="1" max="1" width="7.8984375" style="23" customWidth="1"/>
    <col min="2" max="2" width="14.19921875" style="24" customWidth="1"/>
    <col min="3" max="3" width="11.59765625" style="24" customWidth="1"/>
    <col min="4" max="4" width="8.8984375" style="24" customWidth="1"/>
    <col min="5" max="5" width="6.69921875" style="24" bestFit="1" customWidth="1"/>
    <col min="6" max="6" width="7.69921875" style="24" bestFit="1" customWidth="1"/>
    <col min="7" max="7" width="7.19921875" style="24" customWidth="1"/>
    <col min="8" max="8" width="9.09765625" style="24" hidden="1" customWidth="1"/>
    <col min="9" max="9" width="11.8984375" style="24" customWidth="1"/>
    <col min="10" max="10" width="14.09765625" style="24" customWidth="1"/>
    <col min="11" max="11" width="10.19921875" style="24" customWidth="1"/>
    <col min="12" max="12" width="7.69921875" style="24" customWidth="1"/>
    <col min="13" max="13" width="5.8984375" style="24" bestFit="1" customWidth="1"/>
    <col min="14" max="14" width="7" style="24" bestFit="1" customWidth="1"/>
    <col min="15" max="15" width="6.69921875" style="24" customWidth="1"/>
    <col min="16" max="16" width="8.3984375" style="24" hidden="1" customWidth="1"/>
    <col min="17" max="17" width="10.09765625" style="24" bestFit="1" customWidth="1"/>
    <col min="18" max="18" width="12.3984375" style="24" customWidth="1"/>
    <col min="19" max="19" width="6.8984375" style="24" customWidth="1"/>
    <col min="20" max="23" width="8.5" style="24" customWidth="1"/>
    <col min="24" max="210" width="8.5" style="72" customWidth="1"/>
    <col min="211" max="211" width="9" customWidth="1"/>
  </cols>
  <sheetData>
    <row r="1" spans="1:210" s="18" customFormat="1" ht="15.75" customHeight="1">
      <c r="A1" s="63"/>
      <c r="B1" s="143" t="s">
        <v>22</v>
      </c>
      <c r="C1" s="143"/>
      <c r="D1" s="143"/>
      <c r="E1" s="143"/>
      <c r="F1" s="143"/>
      <c r="G1" s="143"/>
      <c r="H1" s="143"/>
      <c r="I1" s="16"/>
      <c r="J1" s="144" t="s">
        <v>22</v>
      </c>
      <c r="K1" s="144"/>
      <c r="L1" s="144"/>
      <c r="M1" s="144"/>
      <c r="N1" s="144"/>
      <c r="O1" s="144"/>
      <c r="P1" s="144"/>
      <c r="Q1" s="144"/>
      <c r="R1" s="17" t="s">
        <v>23</v>
      </c>
      <c r="S1" s="81" t="s">
        <v>7</v>
      </c>
      <c r="X1" s="70"/>
      <c r="Y1" s="70"/>
      <c r="Z1" s="70"/>
      <c r="AA1" s="70"/>
      <c r="AB1" s="70"/>
      <c r="AC1" s="70"/>
      <c r="AD1" s="70"/>
      <c r="AE1" s="70"/>
      <c r="AF1" s="70"/>
      <c r="AG1" s="70"/>
      <c r="AH1" s="70"/>
      <c r="AI1" s="70"/>
      <c r="AJ1" s="70"/>
      <c r="AK1" s="70"/>
      <c r="AL1" s="70"/>
      <c r="AM1" s="70"/>
      <c r="AN1" s="70"/>
      <c r="AO1" s="70"/>
      <c r="AP1" s="70"/>
      <c r="AQ1" s="70"/>
      <c r="AR1" s="70"/>
      <c r="AS1" s="70"/>
      <c r="AT1" s="70"/>
      <c r="AU1" s="70"/>
      <c r="AV1" s="70"/>
      <c r="AW1" s="70"/>
      <c r="AX1" s="70"/>
      <c r="AY1" s="70"/>
      <c r="AZ1" s="70"/>
      <c r="BA1" s="70"/>
      <c r="BB1" s="70"/>
      <c r="BC1" s="70"/>
      <c r="BD1" s="70"/>
      <c r="BE1" s="70"/>
      <c r="BF1" s="70"/>
      <c r="BG1" s="70"/>
      <c r="BH1" s="70"/>
      <c r="BI1" s="70"/>
      <c r="BJ1" s="70"/>
      <c r="BK1" s="70"/>
      <c r="BL1" s="70"/>
      <c r="BM1" s="70"/>
      <c r="BN1" s="70"/>
      <c r="BO1" s="70"/>
      <c r="BP1" s="70"/>
      <c r="BQ1" s="70"/>
      <c r="BR1" s="70"/>
      <c r="BS1" s="70"/>
      <c r="BT1" s="70"/>
      <c r="BU1" s="70"/>
      <c r="BV1" s="70"/>
      <c r="BW1" s="70"/>
      <c r="BX1" s="70"/>
      <c r="BY1" s="70"/>
      <c r="BZ1" s="70"/>
      <c r="CA1" s="70"/>
      <c r="CB1" s="70"/>
      <c r="CC1" s="70"/>
      <c r="CD1" s="70"/>
      <c r="CE1" s="70"/>
      <c r="CF1" s="70"/>
      <c r="CG1" s="70"/>
      <c r="CH1" s="70"/>
      <c r="CI1" s="70"/>
      <c r="CJ1" s="70"/>
      <c r="CK1" s="70"/>
      <c r="CL1" s="70"/>
      <c r="CM1" s="70"/>
      <c r="CN1" s="70"/>
      <c r="CO1" s="70"/>
      <c r="CP1" s="70"/>
      <c r="CQ1" s="70"/>
      <c r="CR1" s="70"/>
      <c r="CS1" s="70"/>
      <c r="CT1" s="70"/>
      <c r="CU1" s="70"/>
      <c r="CV1" s="70"/>
      <c r="CW1" s="70"/>
      <c r="CX1" s="70"/>
      <c r="CY1" s="70"/>
      <c r="CZ1" s="70"/>
      <c r="DA1" s="70"/>
      <c r="DB1" s="70"/>
      <c r="DC1" s="70"/>
      <c r="DD1" s="70"/>
      <c r="DE1" s="70"/>
      <c r="DF1" s="70"/>
      <c r="DG1" s="70"/>
      <c r="DH1" s="70"/>
      <c r="DI1" s="70"/>
      <c r="DJ1" s="70"/>
      <c r="DK1" s="70"/>
      <c r="DL1" s="70"/>
      <c r="DM1" s="70"/>
      <c r="DN1" s="70"/>
      <c r="DO1" s="70"/>
      <c r="DP1" s="70"/>
      <c r="DQ1" s="70"/>
      <c r="DR1" s="70"/>
      <c r="DS1" s="70"/>
      <c r="DT1" s="70"/>
      <c r="DU1" s="70"/>
      <c r="DV1" s="70"/>
      <c r="DW1" s="70"/>
      <c r="DX1" s="70"/>
      <c r="DY1" s="70"/>
      <c r="DZ1" s="70"/>
      <c r="EA1" s="70"/>
      <c r="EB1" s="70"/>
      <c r="EC1" s="70"/>
      <c r="ED1" s="70"/>
      <c r="EE1" s="70"/>
      <c r="EF1" s="70"/>
      <c r="EG1" s="70"/>
      <c r="EH1" s="70"/>
      <c r="EI1" s="70"/>
      <c r="EJ1" s="70"/>
      <c r="EK1" s="70"/>
      <c r="EL1" s="70"/>
      <c r="EM1" s="70"/>
      <c r="EN1" s="70"/>
      <c r="EO1" s="70"/>
      <c r="EP1" s="70"/>
      <c r="EQ1" s="70"/>
      <c r="ER1" s="70"/>
      <c r="ES1" s="70"/>
      <c r="ET1" s="70"/>
      <c r="EU1" s="70"/>
      <c r="EV1" s="70"/>
      <c r="EW1" s="70"/>
      <c r="EX1" s="70"/>
      <c r="EY1" s="70"/>
      <c r="EZ1" s="70"/>
      <c r="FA1" s="70"/>
      <c r="FB1" s="70"/>
      <c r="FC1" s="70"/>
      <c r="FD1" s="70"/>
      <c r="FE1" s="70"/>
      <c r="FF1" s="70"/>
      <c r="FG1" s="70"/>
      <c r="FH1" s="70"/>
      <c r="FI1" s="70"/>
      <c r="FJ1" s="70"/>
      <c r="FK1" s="70"/>
      <c r="FL1" s="70"/>
      <c r="FM1" s="70"/>
      <c r="FN1" s="70"/>
      <c r="FO1" s="70"/>
      <c r="FP1" s="70"/>
      <c r="FQ1" s="70"/>
      <c r="FR1" s="70"/>
      <c r="FS1" s="70"/>
      <c r="FT1" s="70"/>
      <c r="FU1" s="70"/>
      <c r="FV1" s="70"/>
      <c r="FW1" s="70"/>
      <c r="FX1" s="70"/>
      <c r="FY1" s="70"/>
      <c r="FZ1" s="70"/>
      <c r="GA1" s="70"/>
      <c r="GB1" s="70"/>
      <c r="GC1" s="70"/>
      <c r="GD1" s="70"/>
      <c r="GE1" s="70"/>
      <c r="GF1" s="70"/>
      <c r="GG1" s="70"/>
      <c r="GH1" s="70"/>
      <c r="GI1" s="70"/>
      <c r="GJ1" s="70"/>
      <c r="GK1" s="70"/>
      <c r="GL1" s="70"/>
      <c r="GM1" s="70"/>
      <c r="GN1" s="70"/>
      <c r="GO1" s="70"/>
      <c r="GP1" s="70"/>
      <c r="GQ1" s="70"/>
      <c r="GR1" s="70"/>
      <c r="GS1" s="70"/>
      <c r="GT1" s="70"/>
      <c r="GU1" s="70"/>
      <c r="GV1" s="70"/>
      <c r="GW1" s="70"/>
      <c r="GX1" s="70"/>
      <c r="GY1" s="70"/>
      <c r="GZ1" s="70"/>
      <c r="HA1" s="70"/>
      <c r="HB1" s="70"/>
    </row>
    <row r="2" spans="1:210" s="22" customFormat="1" ht="15" customHeight="1">
      <c r="A2" s="67" t="s">
        <v>4</v>
      </c>
      <c r="B2" s="19"/>
      <c r="C2" s="78" t="s">
        <v>59</v>
      </c>
      <c r="D2" s="78"/>
      <c r="E2" s="78"/>
      <c r="F2" s="19"/>
      <c r="G2" s="61" t="s">
        <v>5</v>
      </c>
      <c r="I2" s="77" t="s">
        <v>60</v>
      </c>
      <c r="J2" s="62" t="s">
        <v>3</v>
      </c>
      <c r="K2" s="79">
        <v>45528</v>
      </c>
      <c r="L2" s="80"/>
      <c r="M2" s="80"/>
      <c r="N2" s="20"/>
      <c r="O2" s="19"/>
      <c r="P2" s="19"/>
      <c r="Q2" s="145" t="s">
        <v>24</v>
      </c>
      <c r="R2" s="145"/>
      <c r="S2" s="21">
        <v>1</v>
      </c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1"/>
      <c r="BM2" s="71"/>
      <c r="BN2" s="71"/>
      <c r="BO2" s="71"/>
      <c r="BP2" s="71"/>
      <c r="BQ2" s="71"/>
      <c r="BR2" s="71"/>
      <c r="BS2" s="71"/>
      <c r="BT2" s="71"/>
      <c r="BU2" s="71"/>
      <c r="BV2" s="71"/>
      <c r="BW2" s="71"/>
      <c r="BX2" s="71"/>
      <c r="BY2" s="71"/>
      <c r="BZ2" s="71"/>
      <c r="CA2" s="71"/>
      <c r="CB2" s="71"/>
      <c r="CC2" s="71"/>
      <c r="CD2" s="71"/>
      <c r="CE2" s="71"/>
      <c r="CF2" s="71"/>
      <c r="CG2" s="71"/>
      <c r="CH2" s="71"/>
      <c r="CI2" s="71"/>
      <c r="CJ2" s="71"/>
      <c r="CK2" s="71"/>
      <c r="CL2" s="71"/>
      <c r="CM2" s="71"/>
      <c r="CN2" s="71"/>
      <c r="CO2" s="71"/>
      <c r="CP2" s="71"/>
      <c r="CQ2" s="71"/>
      <c r="CR2" s="71"/>
      <c r="CS2" s="71"/>
      <c r="CT2" s="71"/>
      <c r="CU2" s="71"/>
      <c r="CV2" s="71"/>
      <c r="CW2" s="71"/>
      <c r="CX2" s="71"/>
      <c r="CY2" s="71"/>
      <c r="CZ2" s="71"/>
      <c r="DA2" s="71"/>
      <c r="DB2" s="71"/>
      <c r="DC2" s="71"/>
      <c r="DD2" s="71"/>
      <c r="DE2" s="71"/>
      <c r="DF2" s="71"/>
      <c r="DG2" s="71"/>
      <c r="DH2" s="71"/>
      <c r="DI2" s="71"/>
      <c r="DJ2" s="71"/>
      <c r="DK2" s="71"/>
      <c r="DL2" s="71"/>
      <c r="DM2" s="71"/>
      <c r="DN2" s="71"/>
      <c r="DO2" s="71"/>
      <c r="DP2" s="71"/>
      <c r="DQ2" s="71"/>
      <c r="DR2" s="71"/>
      <c r="DS2" s="71"/>
      <c r="DT2" s="71"/>
      <c r="DU2" s="71"/>
      <c r="DV2" s="71"/>
      <c r="DW2" s="71"/>
      <c r="DX2" s="71"/>
      <c r="DY2" s="71"/>
      <c r="DZ2" s="71"/>
      <c r="EA2" s="71"/>
      <c r="EB2" s="71"/>
      <c r="EC2" s="71"/>
      <c r="ED2" s="71"/>
      <c r="EE2" s="71"/>
      <c r="EF2" s="71"/>
      <c r="EG2" s="71"/>
      <c r="EH2" s="71"/>
      <c r="EI2" s="71"/>
      <c r="EJ2" s="71"/>
      <c r="EK2" s="71"/>
      <c r="EL2" s="71"/>
      <c r="EM2" s="71"/>
      <c r="EN2" s="71"/>
      <c r="EO2" s="71"/>
      <c r="EP2" s="71"/>
      <c r="EQ2" s="71"/>
      <c r="ER2" s="71"/>
      <c r="ES2" s="71"/>
      <c r="ET2" s="71"/>
      <c r="EU2" s="71"/>
      <c r="EV2" s="71"/>
      <c r="EW2" s="71"/>
      <c r="EX2" s="71"/>
      <c r="EY2" s="71"/>
      <c r="EZ2" s="71"/>
      <c r="FA2" s="71"/>
      <c r="FB2" s="71"/>
      <c r="FC2" s="71"/>
      <c r="FD2" s="71"/>
      <c r="FE2" s="71"/>
      <c r="FF2" s="71"/>
      <c r="FG2" s="71"/>
      <c r="FH2" s="71"/>
      <c r="FI2" s="71"/>
      <c r="FJ2" s="71"/>
      <c r="FK2" s="71"/>
      <c r="FL2" s="71"/>
      <c r="FM2" s="71"/>
      <c r="FN2" s="71"/>
      <c r="FO2" s="71"/>
      <c r="FP2" s="71"/>
      <c r="FQ2" s="71"/>
      <c r="FR2" s="71"/>
      <c r="FS2" s="71"/>
      <c r="FT2" s="71"/>
      <c r="FU2" s="71"/>
      <c r="FV2" s="71"/>
      <c r="FW2" s="71"/>
      <c r="FX2" s="71"/>
      <c r="FY2" s="71"/>
      <c r="FZ2" s="71"/>
      <c r="GA2" s="71"/>
      <c r="GB2" s="71"/>
      <c r="GC2" s="71"/>
      <c r="GD2" s="71"/>
      <c r="GE2" s="71"/>
      <c r="GF2" s="71"/>
      <c r="GG2" s="71"/>
      <c r="GH2" s="71"/>
      <c r="GI2" s="71"/>
      <c r="GJ2" s="71"/>
      <c r="GK2" s="71"/>
      <c r="GL2" s="71"/>
      <c r="GM2" s="71"/>
      <c r="GN2" s="71"/>
      <c r="GO2" s="71"/>
      <c r="GP2" s="71"/>
      <c r="GQ2" s="71"/>
      <c r="GR2" s="71"/>
      <c r="GS2" s="71"/>
      <c r="GT2" s="71"/>
      <c r="GU2" s="71"/>
      <c r="GV2" s="71"/>
      <c r="GW2" s="71"/>
      <c r="GX2" s="71"/>
      <c r="GY2" s="71"/>
      <c r="GZ2" s="71"/>
      <c r="HA2" s="71"/>
      <c r="HB2" s="71"/>
    </row>
    <row r="3" spans="1:210" ht="9" customHeight="1" thickBot="1"/>
    <row r="4" spans="1:210" ht="16.2" thickTop="1" thickBot="1">
      <c r="A4" s="25"/>
      <c r="B4" s="146" t="s">
        <v>25</v>
      </c>
      <c r="C4" s="146"/>
      <c r="D4" s="146"/>
      <c r="E4" s="146"/>
      <c r="F4" s="146"/>
      <c r="G4" s="146"/>
      <c r="H4" s="146"/>
      <c r="I4" s="146"/>
      <c r="J4" s="146" t="s">
        <v>26</v>
      </c>
      <c r="K4" s="146"/>
      <c r="L4" s="146"/>
      <c r="M4" s="146"/>
      <c r="N4" s="146"/>
      <c r="O4" s="146"/>
      <c r="P4" s="146"/>
      <c r="Q4" s="146"/>
      <c r="R4" s="26" t="s">
        <v>27</v>
      </c>
      <c r="S4" s="88"/>
    </row>
    <row r="5" spans="1:210" s="33" customFormat="1" ht="63" customHeight="1" thickTop="1" thickBot="1">
      <c r="A5" s="68" t="s">
        <v>28</v>
      </c>
      <c r="B5" s="27" t="s">
        <v>29</v>
      </c>
      <c r="C5" s="28" t="s">
        <v>30</v>
      </c>
      <c r="D5" s="84" t="s">
        <v>31</v>
      </c>
      <c r="E5" s="29" t="s">
        <v>50</v>
      </c>
      <c r="F5" s="30" t="s">
        <v>32</v>
      </c>
      <c r="G5" s="30" t="s">
        <v>33</v>
      </c>
      <c r="H5" s="60" t="s">
        <v>51</v>
      </c>
      <c r="I5" s="29" t="s">
        <v>34</v>
      </c>
      <c r="J5" s="31" t="s">
        <v>35</v>
      </c>
      <c r="K5" s="28" t="s">
        <v>36</v>
      </c>
      <c r="L5" s="85" t="s">
        <v>54</v>
      </c>
      <c r="M5" s="29" t="s">
        <v>48</v>
      </c>
      <c r="N5" s="30" t="s">
        <v>37</v>
      </c>
      <c r="O5" s="30" t="s">
        <v>38</v>
      </c>
      <c r="P5" s="32" t="s">
        <v>49</v>
      </c>
      <c r="Q5" s="29" t="s">
        <v>53</v>
      </c>
      <c r="R5" s="29" t="s">
        <v>56</v>
      </c>
      <c r="S5" s="29" t="s">
        <v>55</v>
      </c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73"/>
      <c r="DF5" s="73"/>
      <c r="DG5" s="73"/>
      <c r="DH5" s="73"/>
      <c r="DI5" s="73"/>
      <c r="DJ5" s="73"/>
      <c r="DK5" s="73"/>
      <c r="DL5" s="73"/>
      <c r="DM5" s="73"/>
      <c r="DN5" s="73"/>
      <c r="DO5" s="73"/>
      <c r="DP5" s="73"/>
      <c r="DQ5" s="73"/>
      <c r="DR5" s="73"/>
      <c r="DS5" s="73"/>
      <c r="DT5" s="73"/>
      <c r="DU5" s="73"/>
      <c r="DV5" s="73"/>
      <c r="DW5" s="73"/>
      <c r="DX5" s="73"/>
      <c r="DY5" s="73"/>
      <c r="DZ5" s="73"/>
      <c r="EA5" s="73"/>
      <c r="EB5" s="73"/>
      <c r="EC5" s="73"/>
      <c r="ED5" s="73"/>
      <c r="EE5" s="73"/>
      <c r="EF5" s="73"/>
      <c r="EG5" s="73"/>
      <c r="EH5" s="73"/>
      <c r="EI5" s="73"/>
      <c r="EJ5" s="73"/>
      <c r="EK5" s="73"/>
      <c r="EL5" s="73"/>
      <c r="EM5" s="73"/>
      <c r="EN5" s="73"/>
      <c r="EO5" s="73"/>
      <c r="EP5" s="73"/>
      <c r="EQ5" s="73"/>
      <c r="ER5" s="73"/>
      <c r="ES5" s="73"/>
      <c r="ET5" s="73"/>
      <c r="EU5" s="73"/>
      <c r="EV5" s="73"/>
      <c r="EW5" s="73"/>
      <c r="EX5" s="73"/>
      <c r="EY5" s="73"/>
      <c r="EZ5" s="73"/>
      <c r="FA5" s="73"/>
      <c r="FB5" s="73"/>
      <c r="FC5" s="73"/>
      <c r="FD5" s="73"/>
      <c r="FE5" s="73"/>
      <c r="FF5" s="73"/>
      <c r="FG5" s="73"/>
      <c r="FH5" s="73"/>
      <c r="FI5" s="73"/>
      <c r="FJ5" s="73"/>
      <c r="FK5" s="73"/>
      <c r="FL5" s="73"/>
      <c r="FM5" s="73"/>
      <c r="FN5" s="73"/>
      <c r="FO5" s="73"/>
      <c r="FP5" s="73"/>
      <c r="FQ5" s="73"/>
      <c r="FR5" s="73"/>
      <c r="FS5" s="73"/>
      <c r="FT5" s="73"/>
      <c r="FU5" s="73"/>
      <c r="FV5" s="73"/>
      <c r="FW5" s="73"/>
      <c r="FX5" s="73"/>
      <c r="FY5" s="73"/>
      <c r="FZ5" s="73"/>
      <c r="GA5" s="73"/>
      <c r="GB5" s="73"/>
      <c r="GC5" s="73"/>
      <c r="GD5" s="73"/>
      <c r="GE5" s="73"/>
      <c r="GF5" s="73"/>
      <c r="GG5" s="73"/>
      <c r="GH5" s="73"/>
      <c r="GI5" s="73"/>
      <c r="GJ5" s="73"/>
      <c r="GK5" s="73"/>
      <c r="GL5" s="73"/>
      <c r="GM5" s="73"/>
      <c r="GN5" s="73"/>
      <c r="GO5" s="73"/>
      <c r="GP5" s="73"/>
      <c r="GQ5" s="73"/>
      <c r="GR5" s="73"/>
      <c r="GS5" s="73"/>
      <c r="GT5" s="73"/>
      <c r="GU5" s="73"/>
      <c r="GV5" s="73"/>
      <c r="GW5" s="73"/>
      <c r="GX5" s="73"/>
      <c r="GY5" s="73"/>
      <c r="GZ5" s="73"/>
      <c r="HA5" s="73"/>
      <c r="HB5" s="73"/>
    </row>
    <row r="6" spans="1:210" s="33" customFormat="1" ht="24" customHeight="1" thickTop="1" thickBot="1">
      <c r="A6" s="64"/>
      <c r="B6" s="34" t="s">
        <v>39</v>
      </c>
      <c r="C6" s="35" t="s">
        <v>40</v>
      </c>
      <c r="D6" s="36" t="s">
        <v>41</v>
      </c>
      <c r="E6" s="37" t="s">
        <v>42</v>
      </c>
      <c r="F6" s="37"/>
      <c r="G6" s="34" t="s">
        <v>43</v>
      </c>
      <c r="H6" s="35" t="s">
        <v>44</v>
      </c>
      <c r="I6" s="35" t="s">
        <v>45</v>
      </c>
      <c r="J6" s="38" t="s">
        <v>39</v>
      </c>
      <c r="K6" s="38" t="s">
        <v>40</v>
      </c>
      <c r="L6" s="38" t="s">
        <v>41</v>
      </c>
      <c r="M6" s="38" t="s">
        <v>42</v>
      </c>
      <c r="N6" s="89"/>
      <c r="O6" s="34" t="s">
        <v>43</v>
      </c>
      <c r="P6" s="39" t="s">
        <v>44</v>
      </c>
      <c r="Q6" s="35" t="s">
        <v>45</v>
      </c>
      <c r="R6" s="35" t="s">
        <v>45</v>
      </c>
      <c r="S6" s="35" t="s">
        <v>46</v>
      </c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  <c r="CH6" s="73"/>
      <c r="CI6" s="73"/>
      <c r="CJ6" s="73"/>
      <c r="CK6" s="73"/>
      <c r="CL6" s="73"/>
      <c r="CM6" s="73"/>
      <c r="CN6" s="73"/>
      <c r="CO6" s="73"/>
      <c r="CP6" s="73"/>
      <c r="CQ6" s="73"/>
      <c r="CR6" s="73"/>
      <c r="CS6" s="73"/>
      <c r="CT6" s="73"/>
      <c r="CU6" s="73"/>
      <c r="CV6" s="73"/>
      <c r="CW6" s="73"/>
      <c r="CX6" s="73"/>
      <c r="CY6" s="73"/>
      <c r="CZ6" s="73"/>
      <c r="DA6" s="73"/>
      <c r="DB6" s="73"/>
      <c r="DC6" s="73"/>
      <c r="DD6" s="73"/>
      <c r="DE6" s="73"/>
      <c r="DF6" s="73"/>
      <c r="DG6" s="73"/>
      <c r="DH6" s="73"/>
      <c r="DI6" s="73"/>
      <c r="DJ6" s="73"/>
      <c r="DK6" s="73"/>
      <c r="DL6" s="73"/>
      <c r="DM6" s="73"/>
      <c r="DN6" s="73"/>
      <c r="DO6" s="73"/>
      <c r="DP6" s="73"/>
      <c r="DQ6" s="73"/>
      <c r="DR6" s="73"/>
      <c r="DS6" s="73"/>
      <c r="DT6" s="73"/>
      <c r="DU6" s="73"/>
      <c r="DV6" s="73"/>
      <c r="DW6" s="73"/>
      <c r="DX6" s="73"/>
      <c r="DY6" s="73"/>
      <c r="DZ6" s="73"/>
      <c r="EA6" s="73"/>
      <c r="EB6" s="73"/>
      <c r="EC6" s="73"/>
      <c r="ED6" s="73"/>
      <c r="EE6" s="73"/>
      <c r="EF6" s="73"/>
      <c r="EG6" s="73"/>
      <c r="EH6" s="73"/>
      <c r="EI6" s="73"/>
      <c r="EJ6" s="73"/>
      <c r="EK6" s="73"/>
      <c r="EL6" s="73"/>
      <c r="EM6" s="73"/>
      <c r="EN6" s="73"/>
      <c r="EO6" s="73"/>
      <c r="EP6" s="73"/>
      <c r="EQ6" s="73"/>
      <c r="ER6" s="73"/>
      <c r="ES6" s="73"/>
      <c r="ET6" s="73"/>
      <c r="EU6" s="73"/>
      <c r="EV6" s="73"/>
      <c r="EW6" s="73"/>
      <c r="EX6" s="73"/>
      <c r="EY6" s="73"/>
      <c r="EZ6" s="73"/>
      <c r="FA6" s="73"/>
      <c r="FB6" s="73"/>
      <c r="FC6" s="73"/>
      <c r="FD6" s="73"/>
      <c r="FE6" s="73"/>
      <c r="FF6" s="73"/>
      <c r="FG6" s="73"/>
      <c r="FH6" s="73"/>
      <c r="FI6" s="73"/>
      <c r="FJ6" s="73"/>
      <c r="FK6" s="73"/>
      <c r="FL6" s="73"/>
      <c r="FM6" s="73"/>
      <c r="FN6" s="73"/>
      <c r="FO6" s="73"/>
      <c r="FP6" s="73"/>
      <c r="FQ6" s="73"/>
      <c r="FR6" s="73"/>
      <c r="FS6" s="73"/>
      <c r="FT6" s="73"/>
      <c r="FU6" s="73"/>
      <c r="FV6" s="73"/>
      <c r="FW6" s="73"/>
      <c r="FX6" s="73"/>
      <c r="FY6" s="73"/>
      <c r="FZ6" s="73"/>
      <c r="GA6" s="73"/>
      <c r="GB6" s="73"/>
      <c r="GC6" s="73"/>
      <c r="GD6" s="73"/>
      <c r="GE6" s="73"/>
      <c r="GF6" s="73"/>
      <c r="GG6" s="73"/>
      <c r="GH6" s="73"/>
      <c r="GI6" s="73"/>
      <c r="GJ6" s="73"/>
      <c r="GK6" s="73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</row>
    <row r="7" spans="1:210" s="24" customFormat="1" ht="5.25" customHeight="1" thickTop="1">
      <c r="A7" s="65"/>
      <c r="B7" s="40"/>
      <c r="C7" s="41"/>
      <c r="D7" s="42"/>
      <c r="E7" s="43"/>
      <c r="F7" s="44"/>
      <c r="G7" s="45"/>
      <c r="H7" s="46"/>
      <c r="I7" s="47"/>
      <c r="J7" s="44"/>
      <c r="K7" s="48"/>
      <c r="L7" s="45"/>
      <c r="M7" s="46"/>
      <c r="N7" s="49"/>
      <c r="O7" s="42"/>
      <c r="P7" s="43"/>
      <c r="Q7" s="50"/>
      <c r="R7" s="50"/>
      <c r="S7" s="51"/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2"/>
      <c r="GM7" s="72"/>
      <c r="GN7" s="72"/>
      <c r="GO7" s="72"/>
      <c r="GP7" s="72"/>
      <c r="GQ7" s="72"/>
      <c r="GR7" s="72"/>
      <c r="GS7" s="72"/>
      <c r="GT7" s="72"/>
      <c r="GU7" s="72"/>
      <c r="GV7" s="72"/>
      <c r="GW7" s="72"/>
      <c r="GX7" s="72"/>
      <c r="GY7" s="72"/>
      <c r="GZ7" s="72"/>
      <c r="HA7" s="72"/>
      <c r="HB7" s="72"/>
    </row>
    <row r="8" spans="1:210" s="24" customFormat="1" ht="15.75" customHeight="1">
      <c r="A8" s="69">
        <v>1</v>
      </c>
      <c r="B8" s="75"/>
      <c r="C8" s="74">
        <v>220</v>
      </c>
      <c r="D8" s="123">
        <v>35</v>
      </c>
      <c r="E8" s="52">
        <f>D8*B8</f>
        <v>0</v>
      </c>
      <c r="F8" s="76"/>
      <c r="G8" s="82"/>
      <c r="H8" s="53" t="str">
        <f>IF(F8=0, "",IF(F8&lt;12.5,(0.353*$S$2)*(12.006+EXP(2.46-0.073*G8+0.125*B8+0.389*F8)),(0.361*$S$2)*(-2.261+EXP(2.69-0.065*G8+0.111*B8+0.361*F8))))</f>
        <v/>
      </c>
      <c r="I8" s="59" t="str">
        <f>IF(H8="", "",(E8/H8)*100)</f>
        <v/>
      </c>
      <c r="J8" s="75">
        <v>1.03</v>
      </c>
      <c r="K8" s="86">
        <v>200</v>
      </c>
      <c r="L8" s="123">
        <v>50</v>
      </c>
      <c r="M8" s="52">
        <f>L8*J8</f>
        <v>51.5</v>
      </c>
      <c r="N8" s="76">
        <v>7</v>
      </c>
      <c r="O8" s="82">
        <v>11</v>
      </c>
      <c r="P8" s="52">
        <f>IF(N8=0, "",IF(N8&lt;12.5,(0.353*$S$2)*(12.006+EXP(2.46-0.073*O8+0.125*J8+0.389*N8)),(0.361*$S$2)*(-2.261+EXP(2.69-0.065*O8+0.111*J8+0.361*N8))))</f>
        <v>36.293425745887468</v>
      </c>
      <c r="Q8" s="59">
        <f t="shared" ref="Q8" si="0">IF(P8="", "",(M8/P8)*100)</f>
        <v>141.89897740869955</v>
      </c>
      <c r="R8" s="83">
        <f>IF(I8="", Q8,(I8+Q8))</f>
        <v>141.89897740869955</v>
      </c>
      <c r="S8" s="98" t="str">
        <f>IF(R8&gt;99.5, "yes","no")</f>
        <v>yes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2"/>
      <c r="GM8" s="72"/>
      <c r="GN8" s="72"/>
      <c r="GO8" s="72"/>
      <c r="GP8" s="72"/>
      <c r="GQ8" s="72"/>
      <c r="GR8" s="72"/>
      <c r="GS8" s="72"/>
      <c r="GT8" s="72"/>
      <c r="GU8" s="72"/>
      <c r="GV8" s="72"/>
      <c r="GW8" s="72"/>
      <c r="GX8" s="72"/>
      <c r="GY8" s="72"/>
      <c r="GZ8" s="72"/>
      <c r="HA8" s="72"/>
      <c r="HB8" s="72"/>
    </row>
    <row r="9" spans="1:210" s="24" customFormat="1" ht="15.75" customHeight="1">
      <c r="A9" s="69">
        <v>2</v>
      </c>
      <c r="B9" s="75"/>
      <c r="C9" s="74"/>
      <c r="D9" s="123">
        <v>35</v>
      </c>
      <c r="E9" s="52">
        <f t="shared" ref="E9:E38" si="1">D9*B9</f>
        <v>0</v>
      </c>
      <c r="F9" s="76"/>
      <c r="G9" s="82"/>
      <c r="H9" s="53" t="str">
        <f t="shared" ref="H9:H38" si="2">IF(F9=0, "",IF(F9&lt;12.5,(0.353*$S$2)*(12.006+EXP(2.46-0.073*G9+0.125*B9+0.389*F9)),(0.361*$S$2)*(-2.261+EXP(2.69-0.065*G9+0.111*B9+0.361*F9))))</f>
        <v/>
      </c>
      <c r="I9" s="59" t="str">
        <f t="shared" ref="I9:I38" si="3">IF(H9="", "",(E9/H9)*100)</f>
        <v/>
      </c>
      <c r="J9" s="75">
        <v>1.04</v>
      </c>
      <c r="K9" s="86">
        <v>220</v>
      </c>
      <c r="L9" s="123">
        <v>50</v>
      </c>
      <c r="M9" s="52">
        <f t="shared" ref="M9:M38" si="4">L9*J9</f>
        <v>52</v>
      </c>
      <c r="N9" s="76">
        <v>7</v>
      </c>
      <c r="O9" s="82">
        <v>11</v>
      </c>
      <c r="P9" s="52">
        <f t="shared" ref="P9:P39" si="5">IF(N9=0, "",IF(N9&lt;12.5,(0.353*$S$2)*(12.006+EXP(2.46-0.073*O9+0.125*J9+0.389*N9)),(0.361*$S$2)*(-2.261+EXP(2.69-0.065*O9+0.111*J9+0.361*N9))))</f>
        <v>36.333519934216923</v>
      </c>
      <c r="Q9" s="59">
        <f t="shared" ref="Q9:Q38" si="6">IF(P9="", "",(M9/P9)*100)</f>
        <v>143.11853102630238</v>
      </c>
      <c r="R9" s="59">
        <f t="shared" ref="R9:R38" si="7">IF(I9="", Q9,(I9+Q9))</f>
        <v>143.11853102630238</v>
      </c>
      <c r="S9" s="98" t="str">
        <f t="shared" ref="S9:S37" si="8">IF(R9&gt;99.5, "yes","no")</f>
        <v>yes</v>
      </c>
      <c r="X9" s="72"/>
      <c r="Y9" s="72"/>
      <c r="Z9" s="72"/>
      <c r="AA9" s="72"/>
      <c r="AB9" s="72"/>
      <c r="AC9" s="72"/>
      <c r="AD9" s="72"/>
      <c r="AE9" s="72"/>
      <c r="AF9" s="72"/>
      <c r="AG9" s="72"/>
      <c r="AH9" s="72"/>
      <c r="AI9" s="72"/>
      <c r="AJ9" s="72"/>
      <c r="AK9" s="72"/>
      <c r="AL9" s="72"/>
      <c r="AM9" s="72"/>
      <c r="AN9" s="72"/>
      <c r="AO9" s="72"/>
      <c r="AP9" s="72"/>
      <c r="AQ9" s="72"/>
      <c r="AR9" s="72"/>
      <c r="AS9" s="72"/>
      <c r="AT9" s="72"/>
      <c r="AU9" s="72"/>
      <c r="AV9" s="72"/>
      <c r="AW9" s="72"/>
      <c r="AX9" s="72"/>
      <c r="AY9" s="72"/>
      <c r="AZ9" s="72"/>
      <c r="BA9" s="72"/>
      <c r="BB9" s="72"/>
      <c r="BC9" s="72"/>
      <c r="BD9" s="72"/>
      <c r="BE9" s="72"/>
      <c r="BF9" s="72"/>
      <c r="BG9" s="72"/>
      <c r="BH9" s="72"/>
      <c r="BI9" s="72"/>
      <c r="BJ9" s="72"/>
      <c r="BK9" s="72"/>
      <c r="BL9" s="72"/>
      <c r="BM9" s="72"/>
      <c r="BN9" s="72"/>
      <c r="BO9" s="72"/>
      <c r="BP9" s="72"/>
      <c r="BQ9" s="72"/>
      <c r="BR9" s="72"/>
      <c r="BS9" s="72"/>
      <c r="BT9" s="72"/>
      <c r="BU9" s="72"/>
      <c r="BV9" s="72"/>
      <c r="BW9" s="72"/>
      <c r="BX9" s="72"/>
      <c r="BY9" s="72"/>
      <c r="BZ9" s="72"/>
      <c r="CA9" s="72"/>
      <c r="CB9" s="72"/>
      <c r="CC9" s="72"/>
      <c r="CD9" s="72"/>
      <c r="CE9" s="72"/>
      <c r="CF9" s="72"/>
      <c r="CG9" s="72"/>
      <c r="CH9" s="72"/>
      <c r="CI9" s="72"/>
      <c r="CJ9" s="72"/>
      <c r="CK9" s="72"/>
      <c r="CL9" s="72"/>
      <c r="CM9" s="72"/>
      <c r="CN9" s="72"/>
      <c r="CO9" s="72"/>
      <c r="CP9" s="72"/>
      <c r="CQ9" s="72"/>
      <c r="CR9" s="72"/>
      <c r="CS9" s="72"/>
      <c r="CT9" s="72"/>
      <c r="CU9" s="72"/>
      <c r="CV9" s="72"/>
      <c r="CW9" s="72"/>
      <c r="CX9" s="72"/>
      <c r="CY9" s="72"/>
      <c r="CZ9" s="72"/>
      <c r="DA9" s="72"/>
      <c r="DB9" s="72"/>
      <c r="DC9" s="72"/>
      <c r="DD9" s="72"/>
      <c r="DE9" s="72"/>
      <c r="DF9" s="72"/>
      <c r="DG9" s="72"/>
      <c r="DH9" s="72"/>
      <c r="DI9" s="72"/>
      <c r="DJ9" s="72"/>
      <c r="DK9" s="72"/>
      <c r="DL9" s="72"/>
      <c r="DM9" s="72"/>
      <c r="DN9" s="72"/>
      <c r="DO9" s="72"/>
      <c r="DP9" s="72"/>
      <c r="DQ9" s="72"/>
      <c r="DR9" s="72"/>
      <c r="DS9" s="72"/>
      <c r="DT9" s="72"/>
      <c r="DU9" s="72"/>
      <c r="DV9" s="72"/>
      <c r="DW9" s="72"/>
      <c r="DX9" s="72"/>
      <c r="DY9" s="72"/>
      <c r="DZ9" s="72"/>
      <c r="EA9" s="72"/>
      <c r="EB9" s="72"/>
      <c r="EC9" s="72"/>
      <c r="ED9" s="72"/>
      <c r="EE9" s="72"/>
      <c r="EF9" s="72"/>
      <c r="EG9" s="72"/>
      <c r="EH9" s="72"/>
      <c r="EI9" s="72"/>
      <c r="EJ9" s="72"/>
      <c r="EK9" s="72"/>
      <c r="EL9" s="72"/>
      <c r="EM9" s="72"/>
      <c r="EN9" s="72"/>
      <c r="EO9" s="72"/>
      <c r="EP9" s="72"/>
      <c r="EQ9" s="72"/>
      <c r="ER9" s="72"/>
      <c r="ES9" s="72"/>
      <c r="ET9" s="72"/>
      <c r="EU9" s="72"/>
      <c r="EV9" s="72"/>
      <c r="EW9" s="72"/>
      <c r="EX9" s="72"/>
      <c r="EY9" s="72"/>
      <c r="EZ9" s="72"/>
      <c r="FA9" s="72"/>
      <c r="FB9" s="72"/>
      <c r="FC9" s="72"/>
      <c r="FD9" s="72"/>
      <c r="FE9" s="72"/>
      <c r="FF9" s="72"/>
      <c r="FG9" s="72"/>
      <c r="FH9" s="72"/>
      <c r="FI9" s="72"/>
      <c r="FJ9" s="72"/>
      <c r="FK9" s="72"/>
      <c r="FL9" s="72"/>
      <c r="FM9" s="72"/>
      <c r="FN9" s="72"/>
      <c r="FO9" s="72"/>
      <c r="FP9" s="72"/>
      <c r="FQ9" s="72"/>
      <c r="FR9" s="72"/>
      <c r="FS9" s="72"/>
      <c r="FT9" s="72"/>
      <c r="FU9" s="72"/>
      <c r="FV9" s="72"/>
      <c r="FW9" s="72"/>
      <c r="FX9" s="72"/>
      <c r="FY9" s="72"/>
      <c r="FZ9" s="72"/>
      <c r="GA9" s="72"/>
      <c r="GB9" s="72"/>
      <c r="GC9" s="72"/>
      <c r="GD9" s="72"/>
      <c r="GE9" s="72"/>
      <c r="GF9" s="72"/>
      <c r="GG9" s="72"/>
      <c r="GH9" s="72"/>
      <c r="GI9" s="72"/>
      <c r="GJ9" s="72"/>
      <c r="GK9" s="72"/>
      <c r="GL9" s="72"/>
      <c r="GM9" s="72"/>
      <c r="GN9" s="72"/>
      <c r="GO9" s="72"/>
      <c r="GP9" s="72"/>
      <c r="GQ9" s="72"/>
      <c r="GR9" s="72"/>
      <c r="GS9" s="72"/>
      <c r="GT9" s="72"/>
      <c r="GU9" s="72"/>
      <c r="GV9" s="72"/>
      <c r="GW9" s="72"/>
      <c r="GX9" s="72"/>
      <c r="GY9" s="72"/>
      <c r="GZ9" s="72"/>
      <c r="HA9" s="72"/>
      <c r="HB9" s="72"/>
    </row>
    <row r="10" spans="1:210" s="24" customFormat="1" ht="15.75" customHeight="1">
      <c r="A10" s="69">
        <v>3</v>
      </c>
      <c r="B10" s="75"/>
      <c r="C10" s="74"/>
      <c r="D10" s="123">
        <v>35</v>
      </c>
      <c r="E10" s="52">
        <f t="shared" si="1"/>
        <v>0</v>
      </c>
      <c r="F10" s="76"/>
      <c r="G10" s="82"/>
      <c r="H10" s="53" t="str">
        <f t="shared" si="2"/>
        <v/>
      </c>
      <c r="I10" s="59" t="str">
        <f t="shared" si="3"/>
        <v/>
      </c>
      <c r="J10" s="75">
        <v>1.06</v>
      </c>
      <c r="K10" s="86">
        <v>280</v>
      </c>
      <c r="L10" s="123">
        <v>50</v>
      </c>
      <c r="M10" s="52">
        <f t="shared" si="4"/>
        <v>53</v>
      </c>
      <c r="N10" s="76">
        <v>7</v>
      </c>
      <c r="O10" s="82">
        <v>11</v>
      </c>
      <c r="P10" s="52">
        <f t="shared" si="5"/>
        <v>36.413858820817559</v>
      </c>
      <c r="Q10" s="59">
        <f t="shared" si="6"/>
        <v>145.54897974641528</v>
      </c>
      <c r="R10" s="59">
        <f t="shared" si="7"/>
        <v>145.54897974641528</v>
      </c>
      <c r="S10" s="98" t="str">
        <f t="shared" si="8"/>
        <v>yes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2"/>
      <c r="GM10" s="72"/>
      <c r="GN10" s="72"/>
      <c r="GO10" s="72"/>
      <c r="GP10" s="72"/>
      <c r="GQ10" s="72"/>
      <c r="GR10" s="72"/>
      <c r="GS10" s="72"/>
      <c r="GT10" s="72"/>
      <c r="GU10" s="72"/>
      <c r="GV10" s="72"/>
      <c r="GW10" s="72"/>
      <c r="GX10" s="72"/>
      <c r="GY10" s="72"/>
      <c r="GZ10" s="72"/>
      <c r="HA10" s="72"/>
      <c r="HB10" s="72"/>
    </row>
    <row r="11" spans="1:210" s="24" customFormat="1" ht="15.75" customHeight="1">
      <c r="A11" s="69">
        <v>4</v>
      </c>
      <c r="B11" s="75"/>
      <c r="C11" s="74"/>
      <c r="D11" s="123">
        <v>35</v>
      </c>
      <c r="E11" s="52">
        <f t="shared" si="1"/>
        <v>0</v>
      </c>
      <c r="F11" s="76"/>
      <c r="G11" s="82"/>
      <c r="H11" s="53" t="str">
        <f t="shared" si="2"/>
        <v/>
      </c>
      <c r="I11" s="59" t="str">
        <f t="shared" si="3"/>
        <v/>
      </c>
      <c r="J11" s="75">
        <v>1.02</v>
      </c>
      <c r="K11" s="86">
        <v>310</v>
      </c>
      <c r="L11" s="123">
        <v>50</v>
      </c>
      <c r="M11" s="52">
        <f t="shared" si="4"/>
        <v>51</v>
      </c>
      <c r="N11" s="76">
        <v>7</v>
      </c>
      <c r="O11" s="82">
        <v>11</v>
      </c>
      <c r="P11" s="52">
        <f t="shared" si="5"/>
        <v>36.253381643982877</v>
      </c>
      <c r="Q11" s="59">
        <f t="shared" si="6"/>
        <v>140.67653191868428</v>
      </c>
      <c r="R11" s="59">
        <f t="shared" si="7"/>
        <v>140.67653191868428</v>
      </c>
      <c r="S11" s="98" t="str">
        <f t="shared" si="8"/>
        <v>yes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2"/>
      <c r="GM11" s="72"/>
      <c r="GN11" s="72"/>
      <c r="GO11" s="72"/>
      <c r="GP11" s="72"/>
      <c r="GQ11" s="72"/>
      <c r="GR11" s="72"/>
      <c r="GS11" s="72"/>
      <c r="GT11" s="72"/>
      <c r="GU11" s="72"/>
      <c r="GV11" s="72"/>
      <c r="GW11" s="72"/>
      <c r="GX11" s="72"/>
      <c r="GY11" s="72"/>
      <c r="GZ11" s="72"/>
      <c r="HA11" s="72"/>
      <c r="HB11" s="72"/>
    </row>
    <row r="12" spans="1:210" s="24" customFormat="1" ht="15.75" customHeight="1">
      <c r="A12" s="69">
        <v>5</v>
      </c>
      <c r="B12" s="75"/>
      <c r="C12" s="74"/>
      <c r="D12" s="123">
        <v>35</v>
      </c>
      <c r="E12" s="52">
        <f t="shared" si="1"/>
        <v>0</v>
      </c>
      <c r="F12" s="76"/>
      <c r="G12" s="82"/>
      <c r="H12" s="53" t="str">
        <f t="shared" si="2"/>
        <v/>
      </c>
      <c r="I12" s="59" t="str">
        <f t="shared" si="3"/>
        <v/>
      </c>
      <c r="J12" s="75">
        <v>1.03</v>
      </c>
      <c r="K12" s="86">
        <v>250</v>
      </c>
      <c r="L12" s="123">
        <v>50</v>
      </c>
      <c r="M12" s="52">
        <f t="shared" si="4"/>
        <v>51.5</v>
      </c>
      <c r="N12" s="76">
        <v>7</v>
      </c>
      <c r="O12" s="82">
        <v>11</v>
      </c>
      <c r="P12" s="52">
        <f t="shared" si="5"/>
        <v>36.293425745887468</v>
      </c>
      <c r="Q12" s="59">
        <f t="shared" si="6"/>
        <v>141.89897740869955</v>
      </c>
      <c r="R12" s="59">
        <f t="shared" si="7"/>
        <v>141.89897740869955</v>
      </c>
      <c r="S12" s="98" t="str">
        <f t="shared" si="8"/>
        <v>yes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2"/>
      <c r="GM12" s="72"/>
      <c r="GN12" s="72"/>
      <c r="GO12" s="72"/>
      <c r="GP12" s="72"/>
      <c r="GQ12" s="72"/>
      <c r="GR12" s="72"/>
      <c r="GS12" s="72"/>
      <c r="GT12" s="72"/>
      <c r="GU12" s="72"/>
      <c r="GV12" s="72"/>
      <c r="GW12" s="72"/>
      <c r="GX12" s="72"/>
      <c r="GY12" s="72"/>
      <c r="GZ12" s="72"/>
      <c r="HA12" s="72"/>
      <c r="HB12" s="72"/>
    </row>
    <row r="13" spans="1:210" s="24" customFormat="1" ht="15.75" customHeight="1">
      <c r="A13" s="69">
        <v>6</v>
      </c>
      <c r="B13" s="75"/>
      <c r="C13" s="74"/>
      <c r="D13" s="123">
        <v>35</v>
      </c>
      <c r="E13" s="52">
        <f t="shared" si="1"/>
        <v>0</v>
      </c>
      <c r="F13" s="76"/>
      <c r="G13" s="82"/>
      <c r="H13" s="53" t="str">
        <f t="shared" si="2"/>
        <v/>
      </c>
      <c r="I13" s="59" t="str">
        <f t="shared" si="3"/>
        <v/>
      </c>
      <c r="J13" s="75">
        <v>1.08</v>
      </c>
      <c r="K13" s="86">
        <v>260</v>
      </c>
      <c r="L13" s="123">
        <v>50</v>
      </c>
      <c r="M13" s="52">
        <f t="shared" si="4"/>
        <v>54</v>
      </c>
      <c r="N13" s="76">
        <v>7</v>
      </c>
      <c r="O13" s="82">
        <v>11</v>
      </c>
      <c r="P13" s="52">
        <f t="shared" si="5"/>
        <v>36.494398805903046</v>
      </c>
      <c r="Q13" s="59">
        <f t="shared" si="6"/>
        <v>147.96791224648257</v>
      </c>
      <c r="R13" s="59">
        <f t="shared" si="7"/>
        <v>147.96791224648257</v>
      </c>
      <c r="S13" s="98" t="str">
        <f t="shared" si="8"/>
        <v>yes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2"/>
      <c r="GM13" s="72"/>
      <c r="GN13" s="72"/>
      <c r="GO13" s="72"/>
      <c r="GP13" s="72"/>
      <c r="GQ13" s="72"/>
      <c r="GR13" s="72"/>
      <c r="GS13" s="72"/>
      <c r="GT13" s="72"/>
      <c r="GU13" s="72"/>
      <c r="GV13" s="72"/>
      <c r="GW13" s="72"/>
      <c r="GX13" s="72"/>
      <c r="GY13" s="72"/>
      <c r="GZ13" s="72"/>
      <c r="HA13" s="72"/>
      <c r="HB13" s="72"/>
    </row>
    <row r="14" spans="1:210" s="24" customFormat="1" ht="15.75" customHeight="1">
      <c r="A14" s="69">
        <v>7</v>
      </c>
      <c r="B14" s="75"/>
      <c r="C14" s="74"/>
      <c r="D14" s="123">
        <v>35</v>
      </c>
      <c r="E14" s="52">
        <f t="shared" si="1"/>
        <v>0</v>
      </c>
      <c r="F14" s="76"/>
      <c r="G14" s="82"/>
      <c r="H14" s="53" t="str">
        <f t="shared" si="2"/>
        <v/>
      </c>
      <c r="I14" s="59" t="str">
        <f t="shared" si="3"/>
        <v/>
      </c>
      <c r="J14" s="75">
        <v>1.1000000000000001</v>
      </c>
      <c r="K14" s="86">
        <v>280</v>
      </c>
      <c r="L14" s="123">
        <v>50</v>
      </c>
      <c r="M14" s="52">
        <f t="shared" si="4"/>
        <v>55.000000000000007</v>
      </c>
      <c r="N14" s="76">
        <v>7</v>
      </c>
      <c r="O14" s="82">
        <v>11</v>
      </c>
      <c r="P14" s="52">
        <f t="shared" si="5"/>
        <v>36.575140392848596</v>
      </c>
      <c r="Q14" s="59">
        <f t="shared" si="6"/>
        <v>150.37536263498242</v>
      </c>
      <c r="R14" s="59">
        <f t="shared" si="7"/>
        <v>150.37536263498242</v>
      </c>
      <c r="S14" s="98" t="str">
        <f t="shared" si="8"/>
        <v>yes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2"/>
      <c r="GM14" s="72"/>
      <c r="GN14" s="72"/>
      <c r="GO14" s="72"/>
      <c r="GP14" s="72"/>
      <c r="GQ14" s="72"/>
      <c r="GR14" s="72"/>
      <c r="GS14" s="72"/>
      <c r="GT14" s="72"/>
      <c r="GU14" s="72"/>
      <c r="GV14" s="72"/>
      <c r="GW14" s="72"/>
      <c r="GX14" s="72"/>
      <c r="GY14" s="72"/>
      <c r="GZ14" s="72"/>
      <c r="HA14" s="72"/>
      <c r="HB14" s="72"/>
    </row>
    <row r="15" spans="1:210" s="24" customFormat="1" ht="15.75" customHeight="1">
      <c r="A15" s="69">
        <v>8</v>
      </c>
      <c r="B15" s="75"/>
      <c r="C15" s="74"/>
      <c r="D15" s="123">
        <v>35</v>
      </c>
      <c r="E15" s="52">
        <f t="shared" si="1"/>
        <v>0</v>
      </c>
      <c r="F15" s="76"/>
      <c r="G15" s="82"/>
      <c r="H15" s="53" t="str">
        <f t="shared" si="2"/>
        <v/>
      </c>
      <c r="I15" s="59" t="str">
        <f t="shared" si="3"/>
        <v/>
      </c>
      <c r="J15" s="75">
        <v>1.1000000000000001</v>
      </c>
      <c r="K15" s="86">
        <v>290</v>
      </c>
      <c r="L15" s="123">
        <v>50</v>
      </c>
      <c r="M15" s="52">
        <f t="shared" si="4"/>
        <v>55.000000000000007</v>
      </c>
      <c r="N15" s="76">
        <v>7</v>
      </c>
      <c r="O15" s="82">
        <v>11</v>
      </c>
      <c r="P15" s="52">
        <f t="shared" si="5"/>
        <v>36.575140392848596</v>
      </c>
      <c r="Q15" s="59">
        <f t="shared" si="6"/>
        <v>150.37536263498242</v>
      </c>
      <c r="R15" s="59">
        <f t="shared" si="7"/>
        <v>150.37536263498242</v>
      </c>
      <c r="S15" s="98" t="str">
        <f t="shared" si="8"/>
        <v>yes</v>
      </c>
      <c r="X15" s="72"/>
      <c r="Y15" s="72"/>
      <c r="Z15" s="72"/>
      <c r="AA15" s="72"/>
      <c r="AB15" s="72"/>
      <c r="AC15" s="72"/>
      <c r="AD15" s="72"/>
      <c r="AE15" s="72"/>
      <c r="AF15" s="72"/>
      <c r="AG15" s="72"/>
      <c r="AH15" s="72"/>
      <c r="AI15" s="72"/>
      <c r="AJ15" s="72"/>
      <c r="AK15" s="72"/>
      <c r="AL15" s="72"/>
      <c r="AM15" s="72"/>
      <c r="AN15" s="72"/>
      <c r="AO15" s="72"/>
      <c r="AP15" s="72"/>
      <c r="AQ15" s="72"/>
      <c r="AR15" s="72"/>
      <c r="AS15" s="72"/>
      <c r="AT15" s="72"/>
      <c r="AU15" s="72"/>
      <c r="AV15" s="72"/>
      <c r="AW15" s="72"/>
      <c r="AX15" s="72"/>
      <c r="AY15" s="72"/>
      <c r="AZ15" s="72"/>
      <c r="BA15" s="72"/>
      <c r="BB15" s="72"/>
      <c r="BC15" s="72"/>
      <c r="BD15" s="72"/>
      <c r="BE15" s="72"/>
      <c r="BF15" s="72"/>
      <c r="BG15" s="72"/>
      <c r="BH15" s="72"/>
      <c r="BI15" s="72"/>
      <c r="BJ15" s="72"/>
      <c r="BK15" s="72"/>
      <c r="BL15" s="72"/>
      <c r="BM15" s="72"/>
      <c r="BN15" s="72"/>
      <c r="BO15" s="72"/>
      <c r="BP15" s="72"/>
      <c r="BQ15" s="72"/>
      <c r="BR15" s="72"/>
      <c r="BS15" s="72"/>
      <c r="BT15" s="72"/>
      <c r="BU15" s="72"/>
      <c r="BV15" s="72"/>
      <c r="BW15" s="72"/>
      <c r="BX15" s="72"/>
      <c r="BY15" s="72"/>
      <c r="BZ15" s="72"/>
      <c r="CA15" s="72"/>
      <c r="CB15" s="72"/>
      <c r="CC15" s="72"/>
      <c r="CD15" s="72"/>
      <c r="CE15" s="72"/>
      <c r="CF15" s="72"/>
      <c r="CG15" s="72"/>
      <c r="CH15" s="72"/>
      <c r="CI15" s="72"/>
      <c r="CJ15" s="72"/>
      <c r="CK15" s="72"/>
      <c r="CL15" s="72"/>
      <c r="CM15" s="72"/>
      <c r="CN15" s="72"/>
      <c r="CO15" s="72"/>
      <c r="CP15" s="72"/>
      <c r="CQ15" s="72"/>
      <c r="CR15" s="72"/>
      <c r="CS15" s="72"/>
      <c r="CT15" s="72"/>
      <c r="CU15" s="72"/>
      <c r="CV15" s="72"/>
      <c r="CW15" s="72"/>
      <c r="CX15" s="72"/>
      <c r="CY15" s="72"/>
      <c r="CZ15" s="72"/>
      <c r="DA15" s="72"/>
      <c r="DB15" s="72"/>
      <c r="DC15" s="72"/>
      <c r="DD15" s="72"/>
      <c r="DE15" s="72"/>
      <c r="DF15" s="72"/>
      <c r="DG15" s="72"/>
      <c r="DH15" s="72"/>
      <c r="DI15" s="72"/>
      <c r="DJ15" s="72"/>
      <c r="DK15" s="72"/>
      <c r="DL15" s="72"/>
      <c r="DM15" s="72"/>
      <c r="DN15" s="72"/>
      <c r="DO15" s="72"/>
      <c r="DP15" s="72"/>
      <c r="DQ15" s="72"/>
      <c r="DR15" s="72"/>
      <c r="DS15" s="72"/>
      <c r="DT15" s="72"/>
      <c r="DU15" s="72"/>
      <c r="DV15" s="72"/>
      <c r="DW15" s="72"/>
      <c r="DX15" s="72"/>
      <c r="DY15" s="72"/>
      <c r="DZ15" s="72"/>
      <c r="EA15" s="72"/>
      <c r="EB15" s="72"/>
      <c r="EC15" s="72"/>
      <c r="ED15" s="72"/>
      <c r="EE15" s="72"/>
      <c r="EF15" s="72"/>
      <c r="EG15" s="72"/>
      <c r="EH15" s="72"/>
      <c r="EI15" s="72"/>
      <c r="EJ15" s="72"/>
      <c r="EK15" s="72"/>
      <c r="EL15" s="72"/>
      <c r="EM15" s="72"/>
      <c r="EN15" s="72"/>
      <c r="EO15" s="72"/>
      <c r="EP15" s="72"/>
      <c r="EQ15" s="72"/>
      <c r="ER15" s="72"/>
      <c r="ES15" s="72"/>
      <c r="ET15" s="72"/>
      <c r="EU15" s="72"/>
      <c r="EV15" s="72"/>
      <c r="EW15" s="72"/>
      <c r="EX15" s="72"/>
      <c r="EY15" s="72"/>
      <c r="EZ15" s="72"/>
      <c r="FA15" s="72"/>
      <c r="FB15" s="72"/>
      <c r="FC15" s="72"/>
      <c r="FD15" s="72"/>
      <c r="FE15" s="72"/>
      <c r="FF15" s="72"/>
      <c r="FG15" s="72"/>
      <c r="FH15" s="72"/>
      <c r="FI15" s="72"/>
      <c r="FJ15" s="72"/>
      <c r="FK15" s="72"/>
      <c r="FL15" s="72"/>
      <c r="FM15" s="72"/>
      <c r="FN15" s="72"/>
      <c r="FO15" s="72"/>
      <c r="FP15" s="72"/>
      <c r="FQ15" s="72"/>
      <c r="FR15" s="72"/>
      <c r="FS15" s="72"/>
      <c r="FT15" s="72"/>
      <c r="FU15" s="72"/>
      <c r="FV15" s="72"/>
      <c r="FW15" s="72"/>
      <c r="FX15" s="72"/>
      <c r="FY15" s="72"/>
      <c r="FZ15" s="72"/>
      <c r="GA15" s="72"/>
      <c r="GB15" s="72"/>
      <c r="GC15" s="72"/>
      <c r="GD15" s="72"/>
      <c r="GE15" s="72"/>
      <c r="GF15" s="72"/>
      <c r="GG15" s="72"/>
      <c r="GH15" s="72"/>
      <c r="GI15" s="72"/>
      <c r="GJ15" s="72"/>
      <c r="GK15" s="72"/>
      <c r="GL15" s="72"/>
      <c r="GM15" s="72"/>
      <c r="GN15" s="72"/>
      <c r="GO15" s="72"/>
      <c r="GP15" s="72"/>
      <c r="GQ15" s="72"/>
      <c r="GR15" s="72"/>
      <c r="GS15" s="72"/>
      <c r="GT15" s="72"/>
      <c r="GU15" s="72"/>
      <c r="GV15" s="72"/>
      <c r="GW15" s="72"/>
      <c r="GX15" s="72"/>
      <c r="GY15" s="72"/>
      <c r="GZ15" s="72"/>
      <c r="HA15" s="72"/>
      <c r="HB15" s="72"/>
    </row>
    <row r="16" spans="1:210" s="24" customFormat="1" ht="15.75" customHeight="1">
      <c r="A16" s="69">
        <v>9</v>
      </c>
      <c r="B16" s="100"/>
      <c r="C16" s="74"/>
      <c r="D16" s="123">
        <v>35</v>
      </c>
      <c r="E16" s="52">
        <f t="shared" si="1"/>
        <v>0</v>
      </c>
      <c r="F16" s="76"/>
      <c r="G16" s="82"/>
      <c r="H16" s="53" t="str">
        <f t="shared" si="2"/>
        <v/>
      </c>
      <c r="I16" s="59" t="str">
        <f t="shared" si="3"/>
        <v/>
      </c>
      <c r="J16" s="75">
        <v>1.08</v>
      </c>
      <c r="K16" s="120">
        <v>320</v>
      </c>
      <c r="L16" s="123">
        <v>50</v>
      </c>
      <c r="M16" s="52">
        <f t="shared" si="4"/>
        <v>54</v>
      </c>
      <c r="N16" s="76">
        <v>6.9</v>
      </c>
      <c r="O16" s="82">
        <v>11</v>
      </c>
      <c r="P16" s="52">
        <f t="shared" si="5"/>
        <v>35.26372134471324</v>
      </c>
      <c r="Q16" s="59">
        <f t="shared" si="6"/>
        <v>153.13188155082707</v>
      </c>
      <c r="R16" s="59">
        <f t="shared" si="7"/>
        <v>153.13188155082707</v>
      </c>
      <c r="S16" s="98" t="str">
        <f t="shared" si="8"/>
        <v>yes</v>
      </c>
      <c r="X16" s="72"/>
      <c r="Y16" s="72"/>
      <c r="Z16" s="72"/>
      <c r="AA16" s="72"/>
      <c r="AB16" s="72"/>
      <c r="AC16" s="72"/>
      <c r="AD16" s="72"/>
      <c r="AE16" s="72"/>
      <c r="AF16" s="72"/>
      <c r="AG16" s="72"/>
      <c r="AH16" s="72"/>
      <c r="AI16" s="72"/>
      <c r="AJ16" s="72"/>
      <c r="AK16" s="72"/>
      <c r="AL16" s="72"/>
      <c r="AM16" s="72"/>
      <c r="AN16" s="72"/>
      <c r="AO16" s="72"/>
      <c r="AP16" s="72"/>
      <c r="AQ16" s="72"/>
      <c r="AR16" s="72"/>
      <c r="AS16" s="72"/>
      <c r="AT16" s="72"/>
      <c r="AU16" s="72"/>
      <c r="AV16" s="72"/>
      <c r="AW16" s="72"/>
      <c r="AX16" s="72"/>
      <c r="AY16" s="72"/>
      <c r="AZ16" s="72"/>
      <c r="BA16" s="72"/>
      <c r="BB16" s="72"/>
      <c r="BC16" s="72"/>
      <c r="BD16" s="72"/>
      <c r="BE16" s="72"/>
      <c r="BF16" s="72"/>
      <c r="BG16" s="72"/>
      <c r="BH16" s="72"/>
      <c r="BI16" s="72"/>
      <c r="BJ16" s="72"/>
      <c r="BK16" s="72"/>
      <c r="BL16" s="72"/>
      <c r="BM16" s="72"/>
      <c r="BN16" s="72"/>
      <c r="BO16" s="72"/>
      <c r="BP16" s="72"/>
      <c r="BQ16" s="72"/>
      <c r="BR16" s="72"/>
      <c r="BS16" s="72"/>
      <c r="BT16" s="72"/>
      <c r="BU16" s="72"/>
      <c r="BV16" s="72"/>
      <c r="BW16" s="72"/>
      <c r="BX16" s="72"/>
      <c r="BY16" s="72"/>
      <c r="BZ16" s="72"/>
      <c r="CA16" s="72"/>
      <c r="CB16" s="72"/>
      <c r="CC16" s="72"/>
      <c r="CD16" s="72"/>
      <c r="CE16" s="72"/>
      <c r="CF16" s="72"/>
      <c r="CG16" s="72"/>
      <c r="CH16" s="72"/>
      <c r="CI16" s="72"/>
      <c r="CJ16" s="72"/>
      <c r="CK16" s="72"/>
      <c r="CL16" s="72"/>
      <c r="CM16" s="72"/>
      <c r="CN16" s="72"/>
      <c r="CO16" s="72"/>
      <c r="CP16" s="72"/>
      <c r="CQ16" s="72"/>
      <c r="CR16" s="72"/>
      <c r="CS16" s="72"/>
      <c r="CT16" s="72"/>
      <c r="CU16" s="72"/>
      <c r="CV16" s="72"/>
      <c r="CW16" s="72"/>
      <c r="CX16" s="72"/>
      <c r="CY16" s="72"/>
      <c r="CZ16" s="72"/>
      <c r="DA16" s="72"/>
      <c r="DB16" s="72"/>
      <c r="DC16" s="72"/>
      <c r="DD16" s="72"/>
      <c r="DE16" s="72"/>
      <c r="DF16" s="72"/>
      <c r="DG16" s="72"/>
      <c r="DH16" s="72"/>
      <c r="DI16" s="72"/>
      <c r="DJ16" s="72"/>
      <c r="DK16" s="72"/>
      <c r="DL16" s="72"/>
      <c r="DM16" s="72"/>
      <c r="DN16" s="72"/>
      <c r="DO16" s="72"/>
      <c r="DP16" s="72"/>
      <c r="DQ16" s="72"/>
      <c r="DR16" s="72"/>
      <c r="DS16" s="72"/>
      <c r="DT16" s="72"/>
      <c r="DU16" s="72"/>
      <c r="DV16" s="72"/>
      <c r="DW16" s="72"/>
      <c r="DX16" s="72"/>
      <c r="DY16" s="72"/>
      <c r="DZ16" s="72"/>
      <c r="EA16" s="72"/>
      <c r="EB16" s="72"/>
      <c r="EC16" s="72"/>
      <c r="ED16" s="72"/>
      <c r="EE16" s="72"/>
      <c r="EF16" s="72"/>
      <c r="EG16" s="72"/>
      <c r="EH16" s="72"/>
      <c r="EI16" s="72"/>
      <c r="EJ16" s="72"/>
      <c r="EK16" s="72"/>
      <c r="EL16" s="72"/>
      <c r="EM16" s="72"/>
      <c r="EN16" s="72"/>
      <c r="EO16" s="72"/>
      <c r="EP16" s="72"/>
      <c r="EQ16" s="72"/>
      <c r="ER16" s="72"/>
      <c r="ES16" s="72"/>
      <c r="ET16" s="72"/>
      <c r="EU16" s="72"/>
      <c r="EV16" s="72"/>
      <c r="EW16" s="72"/>
      <c r="EX16" s="72"/>
      <c r="EY16" s="72"/>
      <c r="EZ16" s="72"/>
      <c r="FA16" s="72"/>
      <c r="FB16" s="72"/>
      <c r="FC16" s="72"/>
      <c r="FD16" s="72"/>
      <c r="FE16" s="72"/>
      <c r="FF16" s="72"/>
      <c r="FG16" s="72"/>
      <c r="FH16" s="72"/>
      <c r="FI16" s="72"/>
      <c r="FJ16" s="72"/>
      <c r="FK16" s="72"/>
      <c r="FL16" s="72"/>
      <c r="FM16" s="72"/>
      <c r="FN16" s="72"/>
      <c r="FO16" s="72"/>
      <c r="FP16" s="72"/>
      <c r="FQ16" s="72"/>
      <c r="FR16" s="72"/>
      <c r="FS16" s="72"/>
      <c r="FT16" s="72"/>
      <c r="FU16" s="72"/>
      <c r="FV16" s="72"/>
      <c r="FW16" s="72"/>
      <c r="FX16" s="72"/>
      <c r="FY16" s="72"/>
      <c r="FZ16" s="72"/>
      <c r="GA16" s="72"/>
      <c r="GB16" s="72"/>
      <c r="GC16" s="72"/>
      <c r="GD16" s="72"/>
      <c r="GE16" s="72"/>
      <c r="GF16" s="72"/>
      <c r="GG16" s="72"/>
      <c r="GH16" s="72"/>
      <c r="GI16" s="72"/>
      <c r="GJ16" s="72"/>
      <c r="GK16" s="72"/>
      <c r="GL16" s="72"/>
      <c r="GM16" s="72"/>
      <c r="GN16" s="72"/>
      <c r="GO16" s="72"/>
      <c r="GP16" s="72"/>
      <c r="GQ16" s="72"/>
      <c r="GR16" s="72"/>
      <c r="GS16" s="72"/>
      <c r="GT16" s="72"/>
      <c r="GU16" s="72"/>
      <c r="GV16" s="72"/>
      <c r="GW16" s="72"/>
      <c r="GX16" s="72"/>
      <c r="GY16" s="72"/>
      <c r="GZ16" s="72"/>
      <c r="HA16" s="72"/>
      <c r="HB16" s="72"/>
    </row>
    <row r="17" spans="1:210" s="24" customFormat="1" ht="15.75" customHeight="1">
      <c r="A17" s="69">
        <v>10</v>
      </c>
      <c r="B17" s="75"/>
      <c r="C17" s="74"/>
      <c r="D17" s="123">
        <v>35</v>
      </c>
      <c r="E17" s="52">
        <f t="shared" si="1"/>
        <v>0</v>
      </c>
      <c r="F17" s="76"/>
      <c r="G17" s="82"/>
      <c r="H17" s="53" t="str">
        <f t="shared" si="2"/>
        <v/>
      </c>
      <c r="I17" s="59" t="str">
        <f t="shared" si="3"/>
        <v/>
      </c>
      <c r="J17" s="75">
        <v>1.06</v>
      </c>
      <c r="K17" s="120">
        <v>350</v>
      </c>
      <c r="L17" s="123">
        <v>50</v>
      </c>
      <c r="M17" s="52">
        <f t="shared" si="4"/>
        <v>53</v>
      </c>
      <c r="N17" s="76">
        <v>6.9</v>
      </c>
      <c r="O17" s="82">
        <v>11</v>
      </c>
      <c r="P17" s="52">
        <f t="shared" si="5"/>
        <v>35.186254210616532</v>
      </c>
      <c r="Q17" s="59">
        <f t="shared" si="6"/>
        <v>150.62700247305278</v>
      </c>
      <c r="R17" s="59">
        <f t="shared" si="7"/>
        <v>150.62700247305278</v>
      </c>
      <c r="S17" s="98" t="str">
        <f t="shared" si="8"/>
        <v>yes</v>
      </c>
      <c r="X17" s="72"/>
      <c r="Y17" s="72"/>
      <c r="Z17" s="72"/>
      <c r="AA17" s="72"/>
      <c r="AB17" s="72"/>
      <c r="AC17" s="72"/>
      <c r="AD17" s="72"/>
      <c r="AE17" s="72"/>
      <c r="AF17" s="72"/>
      <c r="AG17" s="72"/>
      <c r="AH17" s="72"/>
      <c r="AI17" s="72"/>
      <c r="AJ17" s="72"/>
      <c r="AK17" s="72"/>
      <c r="AL17" s="72"/>
      <c r="AM17" s="72"/>
      <c r="AN17" s="72"/>
      <c r="AO17" s="72"/>
      <c r="AP17" s="72"/>
      <c r="AQ17" s="72"/>
      <c r="AR17" s="72"/>
      <c r="AS17" s="72"/>
      <c r="AT17" s="72"/>
      <c r="AU17" s="72"/>
      <c r="AV17" s="72"/>
      <c r="AW17" s="72"/>
      <c r="AX17" s="72"/>
      <c r="AY17" s="72"/>
      <c r="AZ17" s="72"/>
      <c r="BA17" s="72"/>
      <c r="BB17" s="72"/>
      <c r="BC17" s="72"/>
      <c r="BD17" s="72"/>
      <c r="BE17" s="72"/>
      <c r="BF17" s="72"/>
      <c r="BG17" s="72"/>
      <c r="BH17" s="72"/>
      <c r="BI17" s="72"/>
      <c r="BJ17" s="72"/>
      <c r="BK17" s="72"/>
      <c r="BL17" s="72"/>
      <c r="BM17" s="72"/>
      <c r="BN17" s="72"/>
      <c r="BO17" s="72"/>
      <c r="BP17" s="72"/>
      <c r="BQ17" s="72"/>
      <c r="BR17" s="72"/>
      <c r="BS17" s="72"/>
      <c r="BT17" s="72"/>
      <c r="BU17" s="72"/>
      <c r="BV17" s="72"/>
      <c r="BW17" s="72"/>
      <c r="BX17" s="72"/>
      <c r="BY17" s="72"/>
      <c r="BZ17" s="72"/>
      <c r="CA17" s="72"/>
      <c r="CB17" s="72"/>
      <c r="CC17" s="72"/>
      <c r="CD17" s="72"/>
      <c r="CE17" s="72"/>
      <c r="CF17" s="72"/>
      <c r="CG17" s="72"/>
      <c r="CH17" s="72"/>
      <c r="CI17" s="72"/>
      <c r="CJ17" s="72"/>
      <c r="CK17" s="72"/>
      <c r="CL17" s="72"/>
      <c r="CM17" s="72"/>
      <c r="CN17" s="72"/>
      <c r="CO17" s="72"/>
      <c r="CP17" s="72"/>
      <c r="CQ17" s="72"/>
      <c r="CR17" s="72"/>
      <c r="CS17" s="72"/>
      <c r="CT17" s="72"/>
      <c r="CU17" s="72"/>
      <c r="CV17" s="72"/>
      <c r="CW17" s="72"/>
      <c r="CX17" s="72"/>
      <c r="CY17" s="72"/>
      <c r="CZ17" s="72"/>
      <c r="DA17" s="72"/>
      <c r="DB17" s="72"/>
      <c r="DC17" s="72"/>
      <c r="DD17" s="72"/>
      <c r="DE17" s="72"/>
      <c r="DF17" s="72"/>
      <c r="DG17" s="72"/>
      <c r="DH17" s="72"/>
      <c r="DI17" s="72"/>
      <c r="DJ17" s="72"/>
      <c r="DK17" s="72"/>
      <c r="DL17" s="72"/>
      <c r="DM17" s="72"/>
      <c r="DN17" s="72"/>
      <c r="DO17" s="72"/>
      <c r="DP17" s="72"/>
      <c r="DQ17" s="72"/>
      <c r="DR17" s="72"/>
      <c r="DS17" s="72"/>
      <c r="DT17" s="72"/>
      <c r="DU17" s="72"/>
      <c r="DV17" s="72"/>
      <c r="DW17" s="72"/>
      <c r="DX17" s="72"/>
      <c r="DY17" s="72"/>
      <c r="DZ17" s="72"/>
      <c r="EA17" s="72"/>
      <c r="EB17" s="72"/>
      <c r="EC17" s="72"/>
      <c r="ED17" s="72"/>
      <c r="EE17" s="72"/>
      <c r="EF17" s="72"/>
      <c r="EG17" s="72"/>
      <c r="EH17" s="72"/>
      <c r="EI17" s="72"/>
      <c r="EJ17" s="72"/>
      <c r="EK17" s="72"/>
      <c r="EL17" s="72"/>
      <c r="EM17" s="72"/>
      <c r="EN17" s="72"/>
      <c r="EO17" s="72"/>
      <c r="EP17" s="72"/>
      <c r="EQ17" s="72"/>
      <c r="ER17" s="72"/>
      <c r="ES17" s="72"/>
      <c r="ET17" s="72"/>
      <c r="EU17" s="72"/>
      <c r="EV17" s="72"/>
      <c r="EW17" s="72"/>
      <c r="EX17" s="72"/>
      <c r="EY17" s="72"/>
      <c r="EZ17" s="72"/>
      <c r="FA17" s="72"/>
      <c r="FB17" s="72"/>
      <c r="FC17" s="72"/>
      <c r="FD17" s="72"/>
      <c r="FE17" s="72"/>
      <c r="FF17" s="72"/>
      <c r="FG17" s="72"/>
      <c r="FH17" s="72"/>
      <c r="FI17" s="72"/>
      <c r="FJ17" s="72"/>
      <c r="FK17" s="72"/>
      <c r="FL17" s="72"/>
      <c r="FM17" s="72"/>
      <c r="FN17" s="72"/>
      <c r="FO17" s="72"/>
      <c r="FP17" s="72"/>
      <c r="FQ17" s="72"/>
      <c r="FR17" s="72"/>
      <c r="FS17" s="72"/>
      <c r="FT17" s="72"/>
      <c r="FU17" s="72"/>
      <c r="FV17" s="72"/>
      <c r="FW17" s="72"/>
      <c r="FX17" s="72"/>
      <c r="FY17" s="72"/>
      <c r="FZ17" s="72"/>
      <c r="GA17" s="72"/>
      <c r="GB17" s="72"/>
      <c r="GC17" s="72"/>
      <c r="GD17" s="72"/>
      <c r="GE17" s="72"/>
      <c r="GF17" s="72"/>
      <c r="GG17" s="72"/>
      <c r="GH17" s="72"/>
      <c r="GI17" s="72"/>
      <c r="GJ17" s="72"/>
      <c r="GK17" s="72"/>
      <c r="GL17" s="72"/>
      <c r="GM17" s="72"/>
      <c r="GN17" s="72"/>
      <c r="GO17" s="72"/>
      <c r="GP17" s="72"/>
      <c r="GQ17" s="72"/>
      <c r="GR17" s="72"/>
      <c r="GS17" s="72"/>
      <c r="GT17" s="72"/>
      <c r="GU17" s="72"/>
      <c r="GV17" s="72"/>
      <c r="GW17" s="72"/>
      <c r="GX17" s="72"/>
      <c r="GY17" s="72"/>
      <c r="GZ17" s="72"/>
      <c r="HA17" s="72"/>
      <c r="HB17" s="72"/>
    </row>
    <row r="18" spans="1:210" s="24" customFormat="1" ht="15.75" customHeight="1">
      <c r="A18" s="69">
        <v>11</v>
      </c>
      <c r="B18" s="75"/>
      <c r="C18" s="74"/>
      <c r="D18" s="123">
        <v>35</v>
      </c>
      <c r="E18" s="52">
        <f t="shared" si="1"/>
        <v>0</v>
      </c>
      <c r="F18" s="76"/>
      <c r="G18" s="82"/>
      <c r="H18" s="53" t="str">
        <f t="shared" si="2"/>
        <v/>
      </c>
      <c r="I18" s="59" t="str">
        <f t="shared" si="3"/>
        <v/>
      </c>
      <c r="J18" s="75">
        <v>1.0900000000000001</v>
      </c>
      <c r="K18" s="120">
        <v>310</v>
      </c>
      <c r="L18" s="123">
        <v>50</v>
      </c>
      <c r="M18" s="52">
        <f t="shared" si="4"/>
        <v>54.500000000000007</v>
      </c>
      <c r="N18" s="76">
        <v>6.9</v>
      </c>
      <c r="O18" s="82">
        <v>11</v>
      </c>
      <c r="P18" s="52">
        <f t="shared" si="5"/>
        <v>35.302527597749382</v>
      </c>
      <c r="Q18" s="59">
        <f t="shared" si="6"/>
        <v>154.37988072977106</v>
      </c>
      <c r="R18" s="59">
        <f t="shared" si="7"/>
        <v>154.37988072977106</v>
      </c>
      <c r="S18" s="98" t="str">
        <f t="shared" si="8"/>
        <v>yes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2"/>
      <c r="GM18" s="72"/>
      <c r="GN18" s="72"/>
      <c r="GO18" s="72"/>
      <c r="GP18" s="72"/>
      <c r="GQ18" s="72"/>
      <c r="GR18" s="72"/>
      <c r="GS18" s="72"/>
      <c r="GT18" s="72"/>
      <c r="GU18" s="72"/>
      <c r="GV18" s="72"/>
      <c r="GW18" s="72"/>
      <c r="GX18" s="72"/>
      <c r="GY18" s="72"/>
      <c r="GZ18" s="72"/>
      <c r="HA18" s="72"/>
      <c r="HB18" s="72"/>
    </row>
    <row r="19" spans="1:210" s="24" customFormat="1" ht="15.75" customHeight="1">
      <c r="A19" s="69">
        <v>12</v>
      </c>
      <c r="B19" s="75"/>
      <c r="C19" s="74"/>
      <c r="D19" s="123">
        <v>35</v>
      </c>
      <c r="E19" s="52">
        <f t="shared" si="1"/>
        <v>0</v>
      </c>
      <c r="F19" s="76"/>
      <c r="G19" s="82"/>
      <c r="H19" s="53" t="str">
        <f t="shared" si="2"/>
        <v/>
      </c>
      <c r="I19" s="59" t="str">
        <f t="shared" si="3"/>
        <v/>
      </c>
      <c r="J19" s="75">
        <v>1.04</v>
      </c>
      <c r="K19" s="120">
        <v>185</v>
      </c>
      <c r="L19" s="123">
        <v>50</v>
      </c>
      <c r="M19" s="52">
        <f t="shared" si="4"/>
        <v>52</v>
      </c>
      <c r="N19" s="76">
        <v>6.9</v>
      </c>
      <c r="O19" s="82">
        <v>11</v>
      </c>
      <c r="P19" s="52">
        <f t="shared" si="5"/>
        <v>35.10898050247188</v>
      </c>
      <c r="Q19" s="59">
        <f t="shared" si="6"/>
        <v>148.11025343313199</v>
      </c>
      <c r="R19" s="59">
        <f t="shared" si="7"/>
        <v>148.11025343313199</v>
      </c>
      <c r="S19" s="98" t="str">
        <f t="shared" si="8"/>
        <v>yes</v>
      </c>
      <c r="X19" s="72"/>
      <c r="Y19" s="72"/>
      <c r="Z19" s="72"/>
      <c r="AA19" s="72"/>
      <c r="AB19" s="72"/>
      <c r="AC19" s="72"/>
      <c r="AD19" s="72"/>
      <c r="AE19" s="72"/>
      <c r="AF19" s="72"/>
      <c r="AG19" s="72"/>
      <c r="AH19" s="72"/>
      <c r="AI19" s="72"/>
      <c r="AJ19" s="72"/>
      <c r="AK19" s="72"/>
      <c r="AL19" s="72"/>
      <c r="AM19" s="72"/>
      <c r="AN19" s="72"/>
      <c r="AO19" s="72"/>
      <c r="AP19" s="72"/>
      <c r="AQ19" s="72"/>
      <c r="AR19" s="72"/>
      <c r="AS19" s="72"/>
      <c r="AT19" s="72"/>
      <c r="AU19" s="72"/>
      <c r="AV19" s="72"/>
      <c r="AW19" s="72"/>
      <c r="AX19" s="72"/>
      <c r="AY19" s="72"/>
      <c r="AZ19" s="72"/>
      <c r="BA19" s="72"/>
      <c r="BB19" s="72"/>
      <c r="BC19" s="72"/>
      <c r="BD19" s="72"/>
      <c r="BE19" s="72"/>
      <c r="BF19" s="72"/>
      <c r="BG19" s="72"/>
      <c r="BH19" s="72"/>
      <c r="BI19" s="72"/>
      <c r="BJ19" s="72"/>
      <c r="BK19" s="72"/>
      <c r="BL19" s="72"/>
      <c r="BM19" s="72"/>
      <c r="BN19" s="72"/>
      <c r="BO19" s="72"/>
      <c r="BP19" s="72"/>
      <c r="BQ19" s="72"/>
      <c r="BR19" s="72"/>
      <c r="BS19" s="72"/>
      <c r="BT19" s="72"/>
      <c r="BU19" s="72"/>
      <c r="BV19" s="72"/>
      <c r="BW19" s="72"/>
      <c r="BX19" s="72"/>
      <c r="BY19" s="72"/>
      <c r="BZ19" s="72"/>
      <c r="CA19" s="72"/>
      <c r="CB19" s="72"/>
      <c r="CC19" s="72"/>
      <c r="CD19" s="72"/>
      <c r="CE19" s="72"/>
      <c r="CF19" s="72"/>
      <c r="CG19" s="72"/>
      <c r="CH19" s="72"/>
      <c r="CI19" s="72"/>
      <c r="CJ19" s="72"/>
      <c r="CK19" s="72"/>
      <c r="CL19" s="72"/>
      <c r="CM19" s="72"/>
      <c r="CN19" s="72"/>
      <c r="CO19" s="72"/>
      <c r="CP19" s="72"/>
      <c r="CQ19" s="72"/>
      <c r="CR19" s="72"/>
      <c r="CS19" s="72"/>
      <c r="CT19" s="72"/>
      <c r="CU19" s="72"/>
      <c r="CV19" s="72"/>
      <c r="CW19" s="72"/>
      <c r="CX19" s="72"/>
      <c r="CY19" s="72"/>
      <c r="CZ19" s="72"/>
      <c r="DA19" s="72"/>
      <c r="DB19" s="72"/>
      <c r="DC19" s="72"/>
      <c r="DD19" s="72"/>
      <c r="DE19" s="72"/>
      <c r="DF19" s="72"/>
      <c r="DG19" s="72"/>
      <c r="DH19" s="72"/>
      <c r="DI19" s="72"/>
      <c r="DJ19" s="72"/>
      <c r="DK19" s="72"/>
      <c r="DL19" s="72"/>
      <c r="DM19" s="72"/>
      <c r="DN19" s="72"/>
      <c r="DO19" s="72"/>
      <c r="DP19" s="72"/>
      <c r="DQ19" s="72"/>
      <c r="DR19" s="72"/>
      <c r="DS19" s="72"/>
      <c r="DT19" s="72"/>
      <c r="DU19" s="72"/>
      <c r="DV19" s="72"/>
      <c r="DW19" s="72"/>
      <c r="DX19" s="72"/>
      <c r="DY19" s="72"/>
      <c r="DZ19" s="72"/>
      <c r="EA19" s="72"/>
      <c r="EB19" s="72"/>
      <c r="EC19" s="72"/>
      <c r="ED19" s="72"/>
      <c r="EE19" s="72"/>
      <c r="EF19" s="72"/>
      <c r="EG19" s="72"/>
      <c r="EH19" s="72"/>
      <c r="EI19" s="72"/>
      <c r="EJ19" s="72"/>
      <c r="EK19" s="72"/>
      <c r="EL19" s="72"/>
      <c r="EM19" s="72"/>
      <c r="EN19" s="72"/>
      <c r="EO19" s="72"/>
      <c r="EP19" s="72"/>
      <c r="EQ19" s="72"/>
      <c r="ER19" s="72"/>
      <c r="ES19" s="72"/>
      <c r="ET19" s="72"/>
      <c r="EU19" s="72"/>
      <c r="EV19" s="72"/>
      <c r="EW19" s="72"/>
      <c r="EX19" s="72"/>
      <c r="EY19" s="72"/>
      <c r="EZ19" s="72"/>
      <c r="FA19" s="72"/>
      <c r="FB19" s="72"/>
      <c r="FC19" s="72"/>
      <c r="FD19" s="72"/>
      <c r="FE19" s="72"/>
      <c r="FF19" s="72"/>
      <c r="FG19" s="72"/>
      <c r="FH19" s="72"/>
      <c r="FI19" s="72"/>
      <c r="FJ19" s="72"/>
      <c r="FK19" s="72"/>
      <c r="FL19" s="72"/>
      <c r="FM19" s="72"/>
      <c r="FN19" s="72"/>
      <c r="FO19" s="72"/>
      <c r="FP19" s="72"/>
      <c r="FQ19" s="72"/>
      <c r="FR19" s="72"/>
      <c r="FS19" s="72"/>
      <c r="FT19" s="72"/>
      <c r="FU19" s="72"/>
      <c r="FV19" s="72"/>
      <c r="FW19" s="72"/>
      <c r="FX19" s="72"/>
      <c r="FY19" s="72"/>
      <c r="FZ19" s="72"/>
      <c r="GA19" s="72"/>
      <c r="GB19" s="72"/>
      <c r="GC19" s="72"/>
      <c r="GD19" s="72"/>
      <c r="GE19" s="72"/>
      <c r="GF19" s="72"/>
      <c r="GG19" s="72"/>
      <c r="GH19" s="72"/>
      <c r="GI19" s="72"/>
      <c r="GJ19" s="72"/>
      <c r="GK19" s="72"/>
      <c r="GL19" s="72"/>
      <c r="GM19" s="72"/>
      <c r="GN19" s="72"/>
      <c r="GO19" s="72"/>
      <c r="GP19" s="72"/>
      <c r="GQ19" s="72"/>
      <c r="GR19" s="72"/>
      <c r="GS19" s="72"/>
      <c r="GT19" s="72"/>
      <c r="GU19" s="72"/>
      <c r="GV19" s="72"/>
      <c r="GW19" s="72"/>
      <c r="GX19" s="72"/>
      <c r="GY19" s="72"/>
      <c r="GZ19" s="72"/>
      <c r="HA19" s="72"/>
      <c r="HB19" s="72"/>
    </row>
    <row r="20" spans="1:210" s="24" customFormat="1" ht="15.75" customHeight="1">
      <c r="A20" s="69">
        <v>13</v>
      </c>
      <c r="B20" s="75"/>
      <c r="C20" s="74"/>
      <c r="D20" s="123">
        <v>35</v>
      </c>
      <c r="E20" s="52">
        <f t="shared" si="1"/>
        <v>0</v>
      </c>
      <c r="F20" s="76"/>
      <c r="G20" s="82"/>
      <c r="H20" s="53" t="str">
        <f t="shared" si="2"/>
        <v/>
      </c>
      <c r="I20" s="59" t="str">
        <f t="shared" si="3"/>
        <v/>
      </c>
      <c r="J20" s="75">
        <v>1.02</v>
      </c>
      <c r="K20" s="120">
        <v>165</v>
      </c>
      <c r="L20" s="123">
        <v>50</v>
      </c>
      <c r="M20" s="52">
        <f t="shared" si="4"/>
        <v>51</v>
      </c>
      <c r="N20" s="76">
        <v>6.9</v>
      </c>
      <c r="O20" s="82">
        <v>11</v>
      </c>
      <c r="P20" s="52">
        <f t="shared" si="5"/>
        <v>35.031899737318383</v>
      </c>
      <c r="Q20" s="59">
        <f t="shared" si="6"/>
        <v>145.58159957757385</v>
      </c>
      <c r="R20" s="59">
        <f t="shared" si="7"/>
        <v>145.58159957757385</v>
      </c>
      <c r="S20" s="98" t="str">
        <f t="shared" si="8"/>
        <v>yes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2"/>
      <c r="GM20" s="72"/>
      <c r="GN20" s="72"/>
      <c r="GO20" s="72"/>
      <c r="GP20" s="72"/>
      <c r="GQ20" s="72"/>
      <c r="GR20" s="72"/>
      <c r="GS20" s="72"/>
      <c r="GT20" s="72"/>
      <c r="GU20" s="72"/>
      <c r="GV20" s="72"/>
      <c r="GW20" s="72"/>
      <c r="GX20" s="72"/>
      <c r="GY20" s="72"/>
      <c r="GZ20" s="72"/>
      <c r="HA20" s="72"/>
      <c r="HB20" s="72"/>
    </row>
    <row r="21" spans="1:210" s="24" customFormat="1" ht="15.75" customHeight="1">
      <c r="A21" s="69">
        <v>14</v>
      </c>
      <c r="B21" s="75"/>
      <c r="C21" s="74"/>
      <c r="D21" s="123">
        <v>35</v>
      </c>
      <c r="E21" s="52">
        <f t="shared" si="1"/>
        <v>0</v>
      </c>
      <c r="F21" s="76"/>
      <c r="G21" s="82"/>
      <c r="H21" s="53" t="str">
        <f t="shared" si="2"/>
        <v/>
      </c>
      <c r="I21" s="59" t="str">
        <f t="shared" si="3"/>
        <v/>
      </c>
      <c r="J21" s="75">
        <v>1.06</v>
      </c>
      <c r="K21" s="120">
        <v>190</v>
      </c>
      <c r="L21" s="123">
        <v>50</v>
      </c>
      <c r="M21" s="52">
        <f t="shared" si="4"/>
        <v>53</v>
      </c>
      <c r="N21" s="76">
        <v>6.9</v>
      </c>
      <c r="O21" s="82">
        <v>11</v>
      </c>
      <c r="P21" s="52">
        <f t="shared" si="5"/>
        <v>35.186254210616532</v>
      </c>
      <c r="Q21" s="59">
        <f t="shared" si="6"/>
        <v>150.62700247305278</v>
      </c>
      <c r="R21" s="59">
        <f t="shared" si="7"/>
        <v>150.62700247305278</v>
      </c>
      <c r="S21" s="98" t="str">
        <f t="shared" si="8"/>
        <v>yes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2"/>
      <c r="GM21" s="72"/>
      <c r="GN21" s="72"/>
      <c r="GO21" s="72"/>
      <c r="GP21" s="72"/>
      <c r="GQ21" s="72"/>
      <c r="GR21" s="72"/>
      <c r="GS21" s="72"/>
      <c r="GT21" s="72"/>
      <c r="GU21" s="72"/>
      <c r="GV21" s="72"/>
      <c r="GW21" s="72"/>
      <c r="GX21" s="72"/>
      <c r="GY21" s="72"/>
      <c r="GZ21" s="72"/>
      <c r="HA21" s="72"/>
      <c r="HB21" s="72"/>
    </row>
    <row r="22" spans="1:210" ht="15.75" customHeight="1">
      <c r="A22" s="69">
        <v>15</v>
      </c>
      <c r="B22" s="75"/>
      <c r="C22" s="74"/>
      <c r="D22" s="123">
        <v>35</v>
      </c>
      <c r="E22" s="52">
        <f t="shared" si="1"/>
        <v>0</v>
      </c>
      <c r="F22" s="76"/>
      <c r="G22" s="82"/>
      <c r="H22" s="53" t="str">
        <f t="shared" si="2"/>
        <v/>
      </c>
      <c r="I22" s="59" t="str">
        <f t="shared" si="3"/>
        <v/>
      </c>
      <c r="J22" s="75">
        <v>1.05</v>
      </c>
      <c r="K22" s="120">
        <v>220</v>
      </c>
      <c r="L22" s="123">
        <v>50</v>
      </c>
      <c r="M22" s="52">
        <f t="shared" si="4"/>
        <v>52.5</v>
      </c>
      <c r="N22" s="76">
        <v>6.9</v>
      </c>
      <c r="O22" s="82">
        <v>11</v>
      </c>
      <c r="P22" s="52">
        <f t="shared" si="5"/>
        <v>35.14759320851357</v>
      </c>
      <c r="Q22" s="59">
        <f t="shared" si="6"/>
        <v>149.37011387534574</v>
      </c>
      <c r="R22" s="59">
        <f t="shared" si="7"/>
        <v>149.37011387534574</v>
      </c>
      <c r="S22" s="98" t="str">
        <f t="shared" si="8"/>
        <v>yes</v>
      </c>
    </row>
    <row r="23" spans="1:210" s="24" customFormat="1" ht="15.75" customHeight="1">
      <c r="A23" s="69">
        <v>16</v>
      </c>
      <c r="B23" s="75"/>
      <c r="C23" s="74"/>
      <c r="D23" s="123">
        <v>35</v>
      </c>
      <c r="E23" s="52">
        <f t="shared" si="1"/>
        <v>0</v>
      </c>
      <c r="F23" s="76"/>
      <c r="G23" s="82"/>
      <c r="H23" s="53" t="str">
        <f t="shared" si="2"/>
        <v/>
      </c>
      <c r="I23" s="59" t="str">
        <f t="shared" si="3"/>
        <v/>
      </c>
      <c r="J23" s="75">
        <v>1.06</v>
      </c>
      <c r="K23" s="120">
        <v>230</v>
      </c>
      <c r="L23" s="123">
        <v>50</v>
      </c>
      <c r="M23" s="52">
        <f t="shared" si="4"/>
        <v>53</v>
      </c>
      <c r="N23" s="76">
        <v>6.9</v>
      </c>
      <c r="O23" s="82">
        <v>11</v>
      </c>
      <c r="P23" s="52">
        <f t="shared" si="5"/>
        <v>35.186254210616532</v>
      </c>
      <c r="Q23" s="59">
        <f t="shared" si="6"/>
        <v>150.62700247305278</v>
      </c>
      <c r="R23" s="59">
        <f t="shared" si="7"/>
        <v>150.62700247305278</v>
      </c>
      <c r="S23" s="98" t="str">
        <f t="shared" si="8"/>
        <v>yes</v>
      </c>
      <c r="X23" s="72"/>
      <c r="Y23" s="72"/>
      <c r="Z23" s="72"/>
      <c r="AA23" s="72"/>
      <c r="AB23" s="72"/>
      <c r="AC23" s="72"/>
      <c r="AD23" s="72"/>
      <c r="AE23" s="72"/>
      <c r="AF23" s="72"/>
      <c r="AG23" s="72"/>
      <c r="AH23" s="72"/>
      <c r="AI23" s="72"/>
      <c r="AJ23" s="72"/>
      <c r="AK23" s="72"/>
      <c r="AL23" s="72"/>
      <c r="AM23" s="72"/>
      <c r="AN23" s="72"/>
      <c r="AO23" s="72"/>
      <c r="AP23" s="72"/>
      <c r="AQ23" s="72"/>
      <c r="AR23" s="72"/>
      <c r="AS23" s="72"/>
      <c r="AT23" s="72"/>
      <c r="AU23" s="72"/>
      <c r="AV23" s="72"/>
      <c r="AW23" s="72"/>
      <c r="AX23" s="72"/>
      <c r="AY23" s="72"/>
      <c r="AZ23" s="72"/>
      <c r="BA23" s="72"/>
      <c r="BB23" s="72"/>
      <c r="BC23" s="72"/>
      <c r="BD23" s="72"/>
      <c r="BE23" s="72"/>
      <c r="BF23" s="72"/>
      <c r="BG23" s="72"/>
      <c r="BH23" s="72"/>
      <c r="BI23" s="72"/>
      <c r="BJ23" s="72"/>
      <c r="BK23" s="72"/>
      <c r="BL23" s="72"/>
      <c r="BM23" s="72"/>
      <c r="BN23" s="72"/>
      <c r="BO23" s="72"/>
      <c r="BP23" s="72"/>
      <c r="BQ23" s="72"/>
      <c r="BR23" s="72"/>
      <c r="BS23" s="72"/>
      <c r="BT23" s="72"/>
      <c r="BU23" s="72"/>
      <c r="BV23" s="72"/>
      <c r="BW23" s="72"/>
      <c r="BX23" s="72"/>
      <c r="BY23" s="72"/>
      <c r="BZ23" s="72"/>
      <c r="CA23" s="72"/>
      <c r="CB23" s="72"/>
      <c r="CC23" s="72"/>
      <c r="CD23" s="72"/>
      <c r="CE23" s="72"/>
      <c r="CF23" s="72"/>
      <c r="CG23" s="72"/>
      <c r="CH23" s="72"/>
      <c r="CI23" s="72"/>
      <c r="CJ23" s="72"/>
      <c r="CK23" s="72"/>
      <c r="CL23" s="72"/>
      <c r="CM23" s="72"/>
      <c r="CN23" s="72"/>
      <c r="CO23" s="72"/>
      <c r="CP23" s="72"/>
      <c r="CQ23" s="72"/>
      <c r="CR23" s="72"/>
      <c r="CS23" s="72"/>
      <c r="CT23" s="72"/>
      <c r="CU23" s="72"/>
      <c r="CV23" s="72"/>
      <c r="CW23" s="72"/>
      <c r="CX23" s="72"/>
      <c r="CY23" s="72"/>
      <c r="CZ23" s="72"/>
      <c r="DA23" s="72"/>
      <c r="DB23" s="72"/>
      <c r="DC23" s="72"/>
      <c r="DD23" s="72"/>
      <c r="DE23" s="72"/>
      <c r="DF23" s="72"/>
      <c r="DG23" s="72"/>
      <c r="DH23" s="72"/>
      <c r="DI23" s="72"/>
      <c r="DJ23" s="72"/>
      <c r="DK23" s="72"/>
      <c r="DL23" s="72"/>
      <c r="DM23" s="72"/>
      <c r="DN23" s="72"/>
      <c r="DO23" s="72"/>
      <c r="DP23" s="72"/>
      <c r="DQ23" s="72"/>
      <c r="DR23" s="72"/>
      <c r="DS23" s="72"/>
      <c r="DT23" s="72"/>
      <c r="DU23" s="72"/>
      <c r="DV23" s="72"/>
      <c r="DW23" s="72"/>
      <c r="DX23" s="72"/>
      <c r="DY23" s="72"/>
      <c r="DZ23" s="72"/>
      <c r="EA23" s="72"/>
      <c r="EB23" s="72"/>
      <c r="EC23" s="72"/>
      <c r="ED23" s="72"/>
      <c r="EE23" s="72"/>
      <c r="EF23" s="72"/>
      <c r="EG23" s="72"/>
      <c r="EH23" s="72"/>
      <c r="EI23" s="72"/>
      <c r="EJ23" s="72"/>
      <c r="EK23" s="72"/>
      <c r="EL23" s="72"/>
      <c r="EM23" s="72"/>
      <c r="EN23" s="72"/>
      <c r="EO23" s="72"/>
      <c r="EP23" s="72"/>
      <c r="EQ23" s="72"/>
      <c r="ER23" s="72"/>
      <c r="ES23" s="72"/>
      <c r="ET23" s="72"/>
      <c r="EU23" s="72"/>
      <c r="EV23" s="72"/>
      <c r="EW23" s="72"/>
      <c r="EX23" s="72"/>
      <c r="EY23" s="72"/>
      <c r="EZ23" s="72"/>
      <c r="FA23" s="72"/>
      <c r="FB23" s="72"/>
      <c r="FC23" s="72"/>
      <c r="FD23" s="72"/>
      <c r="FE23" s="72"/>
      <c r="FF23" s="72"/>
      <c r="FG23" s="72"/>
      <c r="FH23" s="72"/>
      <c r="FI23" s="72"/>
      <c r="FJ23" s="72"/>
      <c r="FK23" s="72"/>
      <c r="FL23" s="72"/>
      <c r="FM23" s="72"/>
      <c r="FN23" s="72"/>
      <c r="FO23" s="72"/>
      <c r="FP23" s="72"/>
      <c r="FQ23" s="72"/>
      <c r="FR23" s="72"/>
      <c r="FS23" s="72"/>
      <c r="FT23" s="72"/>
      <c r="FU23" s="72"/>
      <c r="FV23" s="72"/>
      <c r="FW23" s="72"/>
      <c r="FX23" s="72"/>
      <c r="FY23" s="72"/>
      <c r="FZ23" s="72"/>
      <c r="GA23" s="72"/>
      <c r="GB23" s="72"/>
      <c r="GC23" s="72"/>
      <c r="GD23" s="72"/>
      <c r="GE23" s="72"/>
      <c r="GF23" s="72"/>
      <c r="GG23" s="72"/>
      <c r="GH23" s="72"/>
      <c r="GI23" s="72"/>
      <c r="GJ23" s="72"/>
      <c r="GK23" s="72"/>
      <c r="GL23" s="72"/>
      <c r="GM23" s="72"/>
      <c r="GN23" s="72"/>
      <c r="GO23" s="72"/>
      <c r="GP23" s="72"/>
      <c r="GQ23" s="72"/>
      <c r="GR23" s="72"/>
      <c r="GS23" s="72"/>
      <c r="GT23" s="72"/>
      <c r="GU23" s="72"/>
      <c r="GV23" s="72"/>
      <c r="GW23" s="72"/>
      <c r="GX23" s="72"/>
      <c r="GY23" s="72"/>
      <c r="GZ23" s="72"/>
      <c r="HA23" s="72"/>
      <c r="HB23" s="72"/>
    </row>
    <row r="24" spans="1:210" s="24" customFormat="1" ht="15.75" customHeight="1">
      <c r="A24" s="69">
        <v>17</v>
      </c>
      <c r="B24" s="75"/>
      <c r="C24" s="74"/>
      <c r="D24" s="123">
        <v>35</v>
      </c>
      <c r="E24" s="52">
        <f t="shared" si="1"/>
        <v>0</v>
      </c>
      <c r="F24" s="76"/>
      <c r="G24" s="82"/>
      <c r="H24" s="53" t="str">
        <f t="shared" si="2"/>
        <v/>
      </c>
      <c r="I24" s="59" t="str">
        <f t="shared" si="3"/>
        <v/>
      </c>
      <c r="J24" s="75">
        <v>1.07</v>
      </c>
      <c r="K24" s="120">
        <v>280</v>
      </c>
      <c r="L24" s="123">
        <v>50</v>
      </c>
      <c r="M24" s="52">
        <f t="shared" si="4"/>
        <v>53.5</v>
      </c>
      <c r="N24" s="76">
        <v>6.9</v>
      </c>
      <c r="O24" s="82">
        <v>11</v>
      </c>
      <c r="P24" s="52">
        <f t="shared" si="5"/>
        <v>35.224963569188624</v>
      </c>
      <c r="Q24" s="59">
        <f t="shared" si="6"/>
        <v>151.88092358112928</v>
      </c>
      <c r="R24" s="59">
        <f t="shared" si="7"/>
        <v>151.88092358112928</v>
      </c>
      <c r="S24" s="98" t="str">
        <f t="shared" si="8"/>
        <v>yes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2"/>
      <c r="GM24" s="72"/>
      <c r="GN24" s="72"/>
      <c r="GO24" s="72"/>
      <c r="GP24" s="72"/>
      <c r="GQ24" s="72"/>
      <c r="GR24" s="72"/>
      <c r="GS24" s="72"/>
      <c r="GT24" s="72"/>
      <c r="GU24" s="72"/>
      <c r="GV24" s="72"/>
      <c r="GW24" s="72"/>
      <c r="GX24" s="72"/>
      <c r="GY24" s="72"/>
      <c r="GZ24" s="72"/>
      <c r="HA24" s="72"/>
      <c r="HB24" s="72"/>
    </row>
    <row r="25" spans="1:210" s="24" customFormat="1" ht="15.75" customHeight="1">
      <c r="A25" s="69">
        <v>18</v>
      </c>
      <c r="B25" s="75"/>
      <c r="C25" s="74"/>
      <c r="D25" s="123">
        <v>35</v>
      </c>
      <c r="E25" s="52">
        <f t="shared" si="1"/>
        <v>0</v>
      </c>
      <c r="F25" s="76"/>
      <c r="G25" s="82"/>
      <c r="H25" s="53" t="str">
        <f t="shared" si="2"/>
        <v/>
      </c>
      <c r="I25" s="59" t="str">
        <f t="shared" si="3"/>
        <v/>
      </c>
      <c r="J25" s="75">
        <v>1.05</v>
      </c>
      <c r="K25" s="120">
        <v>310</v>
      </c>
      <c r="L25" s="123">
        <v>50</v>
      </c>
      <c r="M25" s="52">
        <f t="shared" si="4"/>
        <v>52.5</v>
      </c>
      <c r="N25" s="76">
        <v>7</v>
      </c>
      <c r="O25" s="82">
        <v>11</v>
      </c>
      <c r="P25" s="52">
        <f t="shared" si="5"/>
        <v>36.373664271618466</v>
      </c>
      <c r="Q25" s="59">
        <f t="shared" si="6"/>
        <v>144.33519704794918</v>
      </c>
      <c r="R25" s="59">
        <f t="shared" si="7"/>
        <v>144.33519704794918</v>
      </c>
      <c r="S25" s="98" t="str">
        <f t="shared" si="8"/>
        <v>yes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2"/>
      <c r="GM25" s="72"/>
      <c r="GN25" s="72"/>
      <c r="GO25" s="72"/>
      <c r="GP25" s="72"/>
      <c r="GQ25" s="72"/>
      <c r="GR25" s="72"/>
      <c r="GS25" s="72"/>
      <c r="GT25" s="72"/>
      <c r="GU25" s="72"/>
      <c r="GV25" s="72"/>
      <c r="GW25" s="72"/>
      <c r="GX25" s="72"/>
      <c r="GY25" s="72"/>
      <c r="GZ25" s="72"/>
      <c r="HA25" s="72"/>
      <c r="HB25" s="72"/>
    </row>
    <row r="26" spans="1:210" s="24" customFormat="1" ht="15.75" customHeight="1">
      <c r="A26" s="69">
        <v>19</v>
      </c>
      <c r="B26" s="75"/>
      <c r="C26" s="74"/>
      <c r="D26" s="123">
        <v>35</v>
      </c>
      <c r="E26" s="52">
        <f t="shared" si="1"/>
        <v>0</v>
      </c>
      <c r="F26" s="76"/>
      <c r="G26" s="82"/>
      <c r="H26" s="53" t="str">
        <f t="shared" si="2"/>
        <v/>
      </c>
      <c r="I26" s="59" t="str">
        <f t="shared" si="3"/>
        <v/>
      </c>
      <c r="J26" s="75">
        <v>1.06</v>
      </c>
      <c r="K26" s="120">
        <v>280</v>
      </c>
      <c r="L26" s="123">
        <v>50</v>
      </c>
      <c r="M26" s="52">
        <f t="shared" si="4"/>
        <v>53</v>
      </c>
      <c r="N26" s="76">
        <v>7</v>
      </c>
      <c r="O26" s="82">
        <v>11</v>
      </c>
      <c r="P26" s="52">
        <f t="shared" si="5"/>
        <v>36.413858820817559</v>
      </c>
      <c r="Q26" s="59">
        <f t="shared" si="6"/>
        <v>145.54897974641528</v>
      </c>
      <c r="R26" s="59">
        <f t="shared" si="7"/>
        <v>145.54897974641528</v>
      </c>
      <c r="S26" s="98" t="str">
        <f t="shared" si="8"/>
        <v>yes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2"/>
      <c r="GM26" s="72"/>
      <c r="GN26" s="72"/>
      <c r="GO26" s="72"/>
      <c r="GP26" s="72"/>
      <c r="GQ26" s="72"/>
      <c r="GR26" s="72"/>
      <c r="GS26" s="72"/>
      <c r="GT26" s="72"/>
      <c r="GU26" s="72"/>
      <c r="GV26" s="72"/>
      <c r="GW26" s="72"/>
      <c r="GX26" s="72"/>
      <c r="GY26" s="72"/>
      <c r="GZ26" s="72"/>
      <c r="HA26" s="72"/>
      <c r="HB26" s="72"/>
    </row>
    <row r="27" spans="1:210" s="24" customFormat="1" ht="15.75" customHeight="1">
      <c r="A27" s="69">
        <v>20</v>
      </c>
      <c r="B27" s="75"/>
      <c r="C27" s="74"/>
      <c r="D27" s="123">
        <v>35</v>
      </c>
      <c r="E27" s="52">
        <f t="shared" si="1"/>
        <v>0</v>
      </c>
      <c r="F27" s="76"/>
      <c r="G27" s="82"/>
      <c r="H27" s="53" t="str">
        <f t="shared" si="2"/>
        <v/>
      </c>
      <c r="I27" s="59" t="str">
        <f t="shared" si="3"/>
        <v/>
      </c>
      <c r="J27" s="75">
        <v>1.04</v>
      </c>
      <c r="K27" s="120">
        <v>260</v>
      </c>
      <c r="L27" s="123">
        <v>50</v>
      </c>
      <c r="M27" s="52">
        <f t="shared" si="4"/>
        <v>52</v>
      </c>
      <c r="N27" s="76">
        <v>7</v>
      </c>
      <c r="O27" s="82">
        <v>11</v>
      </c>
      <c r="P27" s="52">
        <f t="shared" si="5"/>
        <v>36.333519934216923</v>
      </c>
      <c r="Q27" s="59">
        <f t="shared" si="6"/>
        <v>143.11853102630238</v>
      </c>
      <c r="R27" s="59">
        <f t="shared" si="7"/>
        <v>143.11853102630238</v>
      </c>
      <c r="S27" s="98" t="str">
        <f t="shared" si="8"/>
        <v>yes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2"/>
      <c r="GM27" s="72"/>
      <c r="GN27" s="72"/>
      <c r="GO27" s="72"/>
      <c r="GP27" s="72"/>
      <c r="GQ27" s="72"/>
      <c r="GR27" s="72"/>
      <c r="GS27" s="72"/>
      <c r="GT27" s="72"/>
      <c r="GU27" s="72"/>
      <c r="GV27" s="72"/>
      <c r="GW27" s="72"/>
      <c r="GX27" s="72"/>
      <c r="GY27" s="72"/>
      <c r="GZ27" s="72"/>
      <c r="HA27" s="72"/>
      <c r="HB27" s="72"/>
    </row>
    <row r="28" spans="1:210" s="24" customFormat="1" ht="15.75" customHeight="1">
      <c r="A28" s="69">
        <v>21</v>
      </c>
      <c r="B28" s="75"/>
      <c r="C28" s="74"/>
      <c r="D28" s="123">
        <v>35</v>
      </c>
      <c r="E28" s="52">
        <f t="shared" si="1"/>
        <v>0</v>
      </c>
      <c r="F28" s="76"/>
      <c r="G28" s="82"/>
      <c r="H28" s="53" t="str">
        <f t="shared" si="2"/>
        <v/>
      </c>
      <c r="I28" s="59" t="str">
        <f t="shared" si="3"/>
        <v/>
      </c>
      <c r="J28" s="75">
        <v>1.02</v>
      </c>
      <c r="K28" s="120">
        <v>300</v>
      </c>
      <c r="L28" s="123">
        <v>50</v>
      </c>
      <c r="M28" s="52">
        <f t="shared" si="4"/>
        <v>51</v>
      </c>
      <c r="N28" s="76">
        <v>7</v>
      </c>
      <c r="O28" s="82">
        <v>11</v>
      </c>
      <c r="P28" s="52">
        <f t="shared" si="5"/>
        <v>36.253381643982877</v>
      </c>
      <c r="Q28" s="59">
        <f t="shared" si="6"/>
        <v>140.67653191868428</v>
      </c>
      <c r="R28" s="59">
        <f t="shared" si="7"/>
        <v>140.67653191868428</v>
      </c>
      <c r="S28" s="98" t="str">
        <f t="shared" si="8"/>
        <v>yes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2"/>
      <c r="GM28" s="72"/>
      <c r="GN28" s="72"/>
      <c r="GO28" s="72"/>
      <c r="GP28" s="72"/>
      <c r="GQ28" s="72"/>
      <c r="GR28" s="72"/>
      <c r="GS28" s="72"/>
      <c r="GT28" s="72"/>
      <c r="GU28" s="72"/>
      <c r="GV28" s="72"/>
      <c r="GW28" s="72"/>
      <c r="GX28" s="72"/>
      <c r="GY28" s="72"/>
      <c r="GZ28" s="72"/>
      <c r="HA28" s="72"/>
      <c r="HB28" s="72"/>
    </row>
    <row r="29" spans="1:210" s="24" customFormat="1" ht="15.75" customHeight="1">
      <c r="A29" s="69">
        <v>22</v>
      </c>
      <c r="B29" s="75"/>
      <c r="C29" s="74"/>
      <c r="D29" s="123">
        <v>35</v>
      </c>
      <c r="E29" s="52">
        <f t="shared" si="1"/>
        <v>0</v>
      </c>
      <c r="F29" s="76"/>
      <c r="G29" s="82"/>
      <c r="H29" s="53" t="str">
        <f t="shared" si="2"/>
        <v/>
      </c>
      <c r="I29" s="59" t="str">
        <f t="shared" si="3"/>
        <v/>
      </c>
      <c r="J29" s="75">
        <v>1.03</v>
      </c>
      <c r="K29" s="120">
        <v>310</v>
      </c>
      <c r="L29" s="123">
        <v>50</v>
      </c>
      <c r="M29" s="52">
        <f t="shared" si="4"/>
        <v>51.5</v>
      </c>
      <c r="N29" s="76">
        <v>7</v>
      </c>
      <c r="O29" s="82">
        <v>11</v>
      </c>
      <c r="P29" s="52">
        <f t="shared" si="5"/>
        <v>36.293425745887468</v>
      </c>
      <c r="Q29" s="59">
        <f t="shared" si="6"/>
        <v>141.89897740869955</v>
      </c>
      <c r="R29" s="59">
        <f t="shared" si="7"/>
        <v>141.89897740869955</v>
      </c>
      <c r="S29" s="98" t="str">
        <f t="shared" si="8"/>
        <v>yes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2"/>
      <c r="GM29" s="72"/>
      <c r="GN29" s="72"/>
      <c r="GO29" s="72"/>
      <c r="GP29" s="72"/>
      <c r="GQ29" s="72"/>
      <c r="GR29" s="72"/>
      <c r="GS29" s="72"/>
      <c r="GT29" s="72"/>
      <c r="GU29" s="72"/>
      <c r="GV29" s="72"/>
      <c r="GW29" s="72"/>
      <c r="GX29" s="72"/>
      <c r="GY29" s="72"/>
      <c r="GZ29" s="72"/>
      <c r="HA29" s="72"/>
      <c r="HB29" s="72"/>
    </row>
    <row r="30" spans="1:210" s="24" customFormat="1" ht="15.75" customHeight="1">
      <c r="A30" s="69">
        <v>23</v>
      </c>
      <c r="B30" s="75"/>
      <c r="C30" s="74"/>
      <c r="D30" s="123">
        <v>35</v>
      </c>
      <c r="E30" s="52">
        <f t="shared" si="1"/>
        <v>0</v>
      </c>
      <c r="F30" s="76"/>
      <c r="G30" s="82"/>
      <c r="H30" s="53" t="str">
        <f t="shared" si="2"/>
        <v/>
      </c>
      <c r="I30" s="59" t="str">
        <f t="shared" si="3"/>
        <v/>
      </c>
      <c r="J30" s="75">
        <v>1.0900000000000001</v>
      </c>
      <c r="K30" s="120">
        <v>280</v>
      </c>
      <c r="L30" s="123">
        <v>50</v>
      </c>
      <c r="M30" s="52">
        <f t="shared" si="4"/>
        <v>54.500000000000007</v>
      </c>
      <c r="N30" s="76">
        <v>7</v>
      </c>
      <c r="O30" s="82">
        <v>11</v>
      </c>
      <c r="P30" s="52">
        <f t="shared" si="5"/>
        <v>36.534744367633166</v>
      </c>
      <c r="Q30" s="59">
        <f t="shared" si="6"/>
        <v>149.1730705752046</v>
      </c>
      <c r="R30" s="59">
        <f t="shared" si="7"/>
        <v>149.1730705752046</v>
      </c>
      <c r="S30" s="98" t="str">
        <f t="shared" si="8"/>
        <v>yes</v>
      </c>
      <c r="X30" s="72"/>
      <c r="Y30" s="72"/>
      <c r="Z30" s="72"/>
      <c r="AA30" s="72"/>
      <c r="AB30" s="72"/>
      <c r="AC30" s="72"/>
      <c r="AD30" s="72"/>
      <c r="AE30" s="72"/>
      <c r="AF30" s="72"/>
      <c r="AG30" s="72"/>
      <c r="AH30" s="72"/>
      <c r="AI30" s="72"/>
      <c r="AJ30" s="72"/>
      <c r="AK30" s="72"/>
      <c r="AL30" s="72"/>
      <c r="AM30" s="72"/>
      <c r="AN30" s="72"/>
      <c r="AO30" s="72"/>
      <c r="AP30" s="72"/>
      <c r="AQ30" s="72"/>
      <c r="AR30" s="72"/>
      <c r="AS30" s="72"/>
      <c r="AT30" s="72"/>
      <c r="AU30" s="72"/>
      <c r="AV30" s="72"/>
      <c r="AW30" s="72"/>
      <c r="AX30" s="72"/>
      <c r="AY30" s="72"/>
      <c r="AZ30" s="72"/>
      <c r="BA30" s="72"/>
      <c r="BB30" s="72"/>
      <c r="BC30" s="72"/>
      <c r="BD30" s="72"/>
      <c r="BE30" s="72"/>
      <c r="BF30" s="72"/>
      <c r="BG30" s="72"/>
      <c r="BH30" s="72"/>
      <c r="BI30" s="72"/>
      <c r="BJ30" s="72"/>
      <c r="BK30" s="72"/>
      <c r="BL30" s="72"/>
      <c r="BM30" s="72"/>
      <c r="BN30" s="72"/>
      <c r="BO30" s="72"/>
      <c r="BP30" s="72"/>
      <c r="BQ30" s="72"/>
      <c r="BR30" s="72"/>
      <c r="BS30" s="72"/>
      <c r="BT30" s="72"/>
      <c r="BU30" s="72"/>
      <c r="BV30" s="72"/>
      <c r="BW30" s="72"/>
      <c r="BX30" s="72"/>
      <c r="BY30" s="72"/>
      <c r="BZ30" s="72"/>
      <c r="CA30" s="72"/>
      <c r="CB30" s="72"/>
      <c r="CC30" s="72"/>
      <c r="CD30" s="72"/>
      <c r="CE30" s="72"/>
      <c r="CF30" s="72"/>
      <c r="CG30" s="72"/>
      <c r="CH30" s="72"/>
      <c r="CI30" s="72"/>
      <c r="CJ30" s="72"/>
      <c r="CK30" s="72"/>
      <c r="CL30" s="72"/>
      <c r="CM30" s="72"/>
      <c r="CN30" s="72"/>
      <c r="CO30" s="72"/>
      <c r="CP30" s="72"/>
      <c r="CQ30" s="72"/>
      <c r="CR30" s="72"/>
      <c r="CS30" s="72"/>
      <c r="CT30" s="72"/>
      <c r="CU30" s="72"/>
      <c r="CV30" s="72"/>
      <c r="CW30" s="72"/>
      <c r="CX30" s="72"/>
      <c r="CY30" s="72"/>
      <c r="CZ30" s="72"/>
      <c r="DA30" s="72"/>
      <c r="DB30" s="72"/>
      <c r="DC30" s="72"/>
      <c r="DD30" s="72"/>
      <c r="DE30" s="72"/>
      <c r="DF30" s="72"/>
      <c r="DG30" s="72"/>
      <c r="DH30" s="72"/>
      <c r="DI30" s="72"/>
      <c r="DJ30" s="72"/>
      <c r="DK30" s="72"/>
      <c r="DL30" s="72"/>
      <c r="DM30" s="72"/>
      <c r="DN30" s="72"/>
      <c r="DO30" s="72"/>
      <c r="DP30" s="72"/>
      <c r="DQ30" s="72"/>
      <c r="DR30" s="72"/>
      <c r="DS30" s="72"/>
      <c r="DT30" s="72"/>
      <c r="DU30" s="72"/>
      <c r="DV30" s="72"/>
      <c r="DW30" s="72"/>
      <c r="DX30" s="72"/>
      <c r="DY30" s="72"/>
      <c r="DZ30" s="72"/>
      <c r="EA30" s="72"/>
      <c r="EB30" s="72"/>
      <c r="EC30" s="72"/>
      <c r="ED30" s="72"/>
      <c r="EE30" s="72"/>
      <c r="EF30" s="72"/>
      <c r="EG30" s="72"/>
      <c r="EH30" s="72"/>
      <c r="EI30" s="72"/>
      <c r="EJ30" s="72"/>
      <c r="EK30" s="72"/>
      <c r="EL30" s="72"/>
      <c r="EM30" s="72"/>
      <c r="EN30" s="72"/>
      <c r="EO30" s="72"/>
      <c r="EP30" s="72"/>
      <c r="EQ30" s="72"/>
      <c r="ER30" s="72"/>
      <c r="ES30" s="72"/>
      <c r="ET30" s="72"/>
      <c r="EU30" s="72"/>
      <c r="EV30" s="72"/>
      <c r="EW30" s="72"/>
      <c r="EX30" s="72"/>
      <c r="EY30" s="72"/>
      <c r="EZ30" s="72"/>
      <c r="FA30" s="72"/>
      <c r="FB30" s="72"/>
      <c r="FC30" s="72"/>
      <c r="FD30" s="72"/>
      <c r="FE30" s="72"/>
      <c r="FF30" s="72"/>
      <c r="FG30" s="72"/>
      <c r="FH30" s="72"/>
      <c r="FI30" s="72"/>
      <c r="FJ30" s="72"/>
      <c r="FK30" s="72"/>
      <c r="FL30" s="72"/>
      <c r="FM30" s="72"/>
      <c r="FN30" s="72"/>
      <c r="FO30" s="72"/>
      <c r="FP30" s="72"/>
      <c r="FQ30" s="72"/>
      <c r="FR30" s="72"/>
      <c r="FS30" s="72"/>
      <c r="FT30" s="72"/>
      <c r="FU30" s="72"/>
      <c r="FV30" s="72"/>
      <c r="FW30" s="72"/>
      <c r="FX30" s="72"/>
      <c r="FY30" s="72"/>
      <c r="FZ30" s="72"/>
      <c r="GA30" s="72"/>
      <c r="GB30" s="72"/>
      <c r="GC30" s="72"/>
      <c r="GD30" s="72"/>
      <c r="GE30" s="72"/>
      <c r="GF30" s="72"/>
      <c r="GG30" s="72"/>
      <c r="GH30" s="72"/>
      <c r="GI30" s="72"/>
      <c r="GJ30" s="72"/>
      <c r="GK30" s="72"/>
      <c r="GL30" s="72"/>
      <c r="GM30" s="72"/>
      <c r="GN30" s="72"/>
      <c r="GO30" s="72"/>
      <c r="GP30" s="72"/>
      <c r="GQ30" s="72"/>
      <c r="GR30" s="72"/>
      <c r="GS30" s="72"/>
      <c r="GT30" s="72"/>
      <c r="GU30" s="72"/>
      <c r="GV30" s="72"/>
      <c r="GW30" s="72"/>
      <c r="GX30" s="72"/>
      <c r="GY30" s="72"/>
      <c r="GZ30" s="72"/>
      <c r="HA30" s="72"/>
      <c r="HB30" s="72"/>
    </row>
    <row r="31" spans="1:210" s="24" customFormat="1" ht="15.75" customHeight="1">
      <c r="A31" s="69">
        <v>24</v>
      </c>
      <c r="B31" s="75"/>
      <c r="C31" s="74"/>
      <c r="D31" s="123">
        <v>35</v>
      </c>
      <c r="E31" s="52">
        <f t="shared" si="1"/>
        <v>0</v>
      </c>
      <c r="F31" s="76"/>
      <c r="G31" s="82"/>
      <c r="H31" s="53" t="str">
        <f t="shared" si="2"/>
        <v/>
      </c>
      <c r="I31" s="59" t="str">
        <f t="shared" si="3"/>
        <v/>
      </c>
      <c r="J31" s="75">
        <v>1.08</v>
      </c>
      <c r="K31" s="120">
        <v>295</v>
      </c>
      <c r="L31" s="123">
        <v>50</v>
      </c>
      <c r="M31" s="52">
        <f t="shared" si="4"/>
        <v>54</v>
      </c>
      <c r="N31" s="76">
        <v>7</v>
      </c>
      <c r="O31" s="82">
        <v>11</v>
      </c>
      <c r="P31" s="52">
        <f t="shared" si="5"/>
        <v>36.494398805903046</v>
      </c>
      <c r="Q31" s="59">
        <f t="shared" si="6"/>
        <v>147.96791224648257</v>
      </c>
      <c r="R31" s="59">
        <f t="shared" si="7"/>
        <v>147.96791224648257</v>
      </c>
      <c r="S31" s="98" t="str">
        <f t="shared" si="8"/>
        <v>yes</v>
      </c>
      <c r="X31" s="72"/>
      <c r="Y31" s="72"/>
      <c r="Z31" s="72"/>
      <c r="AA31" s="72"/>
      <c r="AB31" s="72"/>
      <c r="AC31" s="72"/>
      <c r="AD31" s="72"/>
      <c r="AE31" s="72"/>
      <c r="AF31" s="72"/>
      <c r="AG31" s="72"/>
      <c r="AH31" s="72"/>
      <c r="AI31" s="72"/>
      <c r="AJ31" s="72"/>
      <c r="AK31" s="72"/>
      <c r="AL31" s="72"/>
      <c r="AM31" s="72"/>
      <c r="AN31" s="72"/>
      <c r="AO31" s="72"/>
      <c r="AP31" s="72"/>
      <c r="AQ31" s="72"/>
      <c r="AR31" s="72"/>
      <c r="AS31" s="72"/>
      <c r="AT31" s="72"/>
      <c r="AU31" s="72"/>
      <c r="AV31" s="72"/>
      <c r="AW31" s="72"/>
      <c r="AX31" s="72"/>
      <c r="AY31" s="72"/>
      <c r="AZ31" s="72"/>
      <c r="BA31" s="72"/>
      <c r="BB31" s="72"/>
      <c r="BC31" s="72"/>
      <c r="BD31" s="72"/>
      <c r="BE31" s="72"/>
      <c r="BF31" s="72"/>
      <c r="BG31" s="72"/>
      <c r="BH31" s="72"/>
      <c r="BI31" s="72"/>
      <c r="BJ31" s="72"/>
      <c r="BK31" s="72"/>
      <c r="BL31" s="72"/>
      <c r="BM31" s="72"/>
      <c r="BN31" s="72"/>
      <c r="BO31" s="72"/>
      <c r="BP31" s="72"/>
      <c r="BQ31" s="72"/>
      <c r="BR31" s="72"/>
      <c r="BS31" s="72"/>
      <c r="BT31" s="72"/>
      <c r="BU31" s="72"/>
      <c r="BV31" s="72"/>
      <c r="BW31" s="72"/>
      <c r="BX31" s="72"/>
      <c r="BY31" s="72"/>
      <c r="BZ31" s="72"/>
      <c r="CA31" s="72"/>
      <c r="CB31" s="72"/>
      <c r="CC31" s="72"/>
      <c r="CD31" s="72"/>
      <c r="CE31" s="72"/>
      <c r="CF31" s="72"/>
      <c r="CG31" s="72"/>
      <c r="CH31" s="72"/>
      <c r="CI31" s="72"/>
      <c r="CJ31" s="72"/>
      <c r="CK31" s="72"/>
      <c r="CL31" s="72"/>
      <c r="CM31" s="72"/>
      <c r="CN31" s="72"/>
      <c r="CO31" s="72"/>
      <c r="CP31" s="72"/>
      <c r="CQ31" s="72"/>
      <c r="CR31" s="72"/>
      <c r="CS31" s="72"/>
      <c r="CT31" s="72"/>
      <c r="CU31" s="72"/>
      <c r="CV31" s="72"/>
      <c r="CW31" s="72"/>
      <c r="CX31" s="72"/>
      <c r="CY31" s="72"/>
      <c r="CZ31" s="72"/>
      <c r="DA31" s="72"/>
      <c r="DB31" s="72"/>
      <c r="DC31" s="72"/>
      <c r="DD31" s="72"/>
      <c r="DE31" s="72"/>
      <c r="DF31" s="72"/>
      <c r="DG31" s="72"/>
      <c r="DH31" s="72"/>
      <c r="DI31" s="72"/>
      <c r="DJ31" s="72"/>
      <c r="DK31" s="72"/>
      <c r="DL31" s="72"/>
      <c r="DM31" s="72"/>
      <c r="DN31" s="72"/>
      <c r="DO31" s="72"/>
      <c r="DP31" s="72"/>
      <c r="DQ31" s="72"/>
      <c r="DR31" s="72"/>
      <c r="DS31" s="72"/>
      <c r="DT31" s="72"/>
      <c r="DU31" s="72"/>
      <c r="DV31" s="72"/>
      <c r="DW31" s="72"/>
      <c r="DX31" s="72"/>
      <c r="DY31" s="72"/>
      <c r="DZ31" s="72"/>
      <c r="EA31" s="72"/>
      <c r="EB31" s="72"/>
      <c r="EC31" s="72"/>
      <c r="ED31" s="72"/>
      <c r="EE31" s="72"/>
      <c r="EF31" s="72"/>
      <c r="EG31" s="72"/>
      <c r="EH31" s="72"/>
      <c r="EI31" s="72"/>
      <c r="EJ31" s="72"/>
      <c r="EK31" s="72"/>
      <c r="EL31" s="72"/>
      <c r="EM31" s="72"/>
      <c r="EN31" s="72"/>
      <c r="EO31" s="72"/>
      <c r="EP31" s="72"/>
      <c r="EQ31" s="72"/>
      <c r="ER31" s="72"/>
      <c r="ES31" s="72"/>
      <c r="ET31" s="72"/>
      <c r="EU31" s="72"/>
      <c r="EV31" s="72"/>
      <c r="EW31" s="72"/>
      <c r="EX31" s="72"/>
      <c r="EY31" s="72"/>
      <c r="EZ31" s="72"/>
      <c r="FA31" s="72"/>
      <c r="FB31" s="72"/>
      <c r="FC31" s="72"/>
      <c r="FD31" s="72"/>
      <c r="FE31" s="72"/>
      <c r="FF31" s="72"/>
      <c r="FG31" s="72"/>
      <c r="FH31" s="72"/>
      <c r="FI31" s="72"/>
      <c r="FJ31" s="72"/>
      <c r="FK31" s="72"/>
      <c r="FL31" s="72"/>
      <c r="FM31" s="72"/>
      <c r="FN31" s="72"/>
      <c r="FO31" s="72"/>
      <c r="FP31" s="72"/>
      <c r="FQ31" s="72"/>
      <c r="FR31" s="72"/>
      <c r="FS31" s="72"/>
      <c r="FT31" s="72"/>
      <c r="FU31" s="72"/>
      <c r="FV31" s="72"/>
      <c r="FW31" s="72"/>
      <c r="FX31" s="72"/>
      <c r="FY31" s="72"/>
      <c r="FZ31" s="72"/>
      <c r="GA31" s="72"/>
      <c r="GB31" s="72"/>
      <c r="GC31" s="72"/>
      <c r="GD31" s="72"/>
      <c r="GE31" s="72"/>
      <c r="GF31" s="72"/>
      <c r="GG31" s="72"/>
      <c r="GH31" s="72"/>
      <c r="GI31" s="72"/>
      <c r="GJ31" s="72"/>
      <c r="GK31" s="72"/>
      <c r="GL31" s="72"/>
      <c r="GM31" s="72"/>
      <c r="GN31" s="72"/>
      <c r="GO31" s="72"/>
      <c r="GP31" s="72"/>
      <c r="GQ31" s="72"/>
      <c r="GR31" s="72"/>
      <c r="GS31" s="72"/>
      <c r="GT31" s="72"/>
      <c r="GU31" s="72"/>
      <c r="GV31" s="72"/>
      <c r="GW31" s="72"/>
      <c r="GX31" s="72"/>
      <c r="GY31" s="72"/>
      <c r="GZ31" s="72"/>
      <c r="HA31" s="72"/>
      <c r="HB31" s="72"/>
    </row>
    <row r="32" spans="1:210" s="24" customFormat="1" ht="15.75" customHeight="1">
      <c r="A32" s="69">
        <v>25</v>
      </c>
      <c r="B32" s="75"/>
      <c r="C32" s="74"/>
      <c r="D32" s="123">
        <v>35</v>
      </c>
      <c r="E32" s="52">
        <f t="shared" si="1"/>
        <v>0</v>
      </c>
      <c r="F32" s="76"/>
      <c r="G32" s="82"/>
      <c r="H32" s="53" t="str">
        <f t="shared" si="2"/>
        <v/>
      </c>
      <c r="I32" s="59" t="str">
        <f t="shared" si="3"/>
        <v/>
      </c>
      <c r="J32" s="75">
        <v>1.07</v>
      </c>
      <c r="K32" s="120">
        <v>310</v>
      </c>
      <c r="L32" s="123">
        <v>50</v>
      </c>
      <c r="M32" s="52">
        <f t="shared" si="4"/>
        <v>53.5</v>
      </c>
      <c r="N32" s="76">
        <v>7</v>
      </c>
      <c r="O32" s="82">
        <v>11</v>
      </c>
      <c r="P32" s="52">
        <f t="shared" si="5"/>
        <v>36.454103644618243</v>
      </c>
      <c r="Q32" s="59">
        <f t="shared" si="6"/>
        <v>146.75988339079146</v>
      </c>
      <c r="R32" s="59">
        <f t="shared" si="7"/>
        <v>146.75988339079146</v>
      </c>
      <c r="S32" s="98" t="str">
        <f t="shared" si="8"/>
        <v>yes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2"/>
      <c r="GM32" s="72"/>
      <c r="GN32" s="72"/>
      <c r="GO32" s="72"/>
      <c r="GP32" s="72"/>
      <c r="GQ32" s="72"/>
      <c r="GR32" s="72"/>
      <c r="GS32" s="72"/>
      <c r="GT32" s="72"/>
      <c r="GU32" s="72"/>
      <c r="GV32" s="72"/>
      <c r="GW32" s="72"/>
      <c r="GX32" s="72"/>
      <c r="GY32" s="72"/>
      <c r="GZ32" s="72"/>
      <c r="HA32" s="72"/>
      <c r="HB32" s="72"/>
    </row>
    <row r="33" spans="1:210" s="24" customFormat="1" ht="15.75" customHeight="1">
      <c r="A33" s="69">
        <v>26</v>
      </c>
      <c r="B33" s="75"/>
      <c r="C33" s="74"/>
      <c r="D33" s="123">
        <v>35</v>
      </c>
      <c r="E33" s="52">
        <f t="shared" si="1"/>
        <v>0</v>
      </c>
      <c r="F33" s="76"/>
      <c r="G33" s="82"/>
      <c r="H33" s="53" t="str">
        <f t="shared" si="2"/>
        <v/>
      </c>
      <c r="I33" s="59" t="str">
        <f t="shared" si="3"/>
        <v/>
      </c>
      <c r="J33" s="75">
        <v>1.03</v>
      </c>
      <c r="K33" s="120">
        <v>340</v>
      </c>
      <c r="L33" s="123">
        <v>50</v>
      </c>
      <c r="M33" s="52">
        <f t="shared" si="4"/>
        <v>51.5</v>
      </c>
      <c r="N33" s="76">
        <v>7</v>
      </c>
      <c r="O33" s="82">
        <v>11</v>
      </c>
      <c r="P33" s="52">
        <f t="shared" si="5"/>
        <v>36.293425745887468</v>
      </c>
      <c r="Q33" s="59">
        <f t="shared" si="6"/>
        <v>141.89897740869955</v>
      </c>
      <c r="R33" s="59">
        <f t="shared" si="7"/>
        <v>141.89897740869955</v>
      </c>
      <c r="S33" s="98" t="str">
        <f t="shared" si="8"/>
        <v>yes</v>
      </c>
      <c r="X33" s="72"/>
      <c r="Y33" s="72"/>
      <c r="Z33" s="72"/>
      <c r="AA33" s="72"/>
      <c r="AB33" s="72"/>
      <c r="AC33" s="72"/>
      <c r="AD33" s="72"/>
      <c r="AE33" s="72"/>
      <c r="AF33" s="72"/>
      <c r="AG33" s="72"/>
      <c r="AH33" s="72"/>
      <c r="AI33" s="72"/>
      <c r="AJ33" s="72"/>
      <c r="AK33" s="72"/>
      <c r="AL33" s="72"/>
      <c r="AM33" s="72"/>
      <c r="AN33" s="72"/>
      <c r="AO33" s="72"/>
      <c r="AP33" s="72"/>
      <c r="AQ33" s="72"/>
      <c r="AR33" s="72"/>
      <c r="AS33" s="72"/>
      <c r="AT33" s="72"/>
      <c r="AU33" s="72"/>
      <c r="AV33" s="72"/>
      <c r="AW33" s="72"/>
      <c r="AX33" s="72"/>
      <c r="AY33" s="72"/>
      <c r="AZ33" s="72"/>
      <c r="BA33" s="72"/>
      <c r="BB33" s="72"/>
      <c r="BC33" s="72"/>
      <c r="BD33" s="72"/>
      <c r="BE33" s="72"/>
      <c r="BF33" s="72"/>
      <c r="BG33" s="72"/>
      <c r="BH33" s="72"/>
      <c r="BI33" s="72"/>
      <c r="BJ33" s="72"/>
      <c r="BK33" s="72"/>
      <c r="BL33" s="72"/>
      <c r="BM33" s="72"/>
      <c r="BN33" s="72"/>
      <c r="BO33" s="72"/>
      <c r="BP33" s="72"/>
      <c r="BQ33" s="72"/>
      <c r="BR33" s="72"/>
      <c r="BS33" s="72"/>
      <c r="BT33" s="72"/>
      <c r="BU33" s="72"/>
      <c r="BV33" s="72"/>
      <c r="BW33" s="72"/>
      <c r="BX33" s="72"/>
      <c r="BY33" s="72"/>
      <c r="BZ33" s="72"/>
      <c r="CA33" s="72"/>
      <c r="CB33" s="72"/>
      <c r="CC33" s="72"/>
      <c r="CD33" s="72"/>
      <c r="CE33" s="72"/>
      <c r="CF33" s="72"/>
      <c r="CG33" s="72"/>
      <c r="CH33" s="72"/>
      <c r="CI33" s="72"/>
      <c r="CJ33" s="72"/>
      <c r="CK33" s="72"/>
      <c r="CL33" s="72"/>
      <c r="CM33" s="72"/>
      <c r="CN33" s="72"/>
      <c r="CO33" s="72"/>
      <c r="CP33" s="72"/>
      <c r="CQ33" s="72"/>
      <c r="CR33" s="72"/>
      <c r="CS33" s="72"/>
      <c r="CT33" s="72"/>
      <c r="CU33" s="72"/>
      <c r="CV33" s="72"/>
      <c r="CW33" s="72"/>
      <c r="CX33" s="72"/>
      <c r="CY33" s="72"/>
      <c r="CZ33" s="72"/>
      <c r="DA33" s="72"/>
      <c r="DB33" s="72"/>
      <c r="DC33" s="72"/>
      <c r="DD33" s="72"/>
      <c r="DE33" s="72"/>
      <c r="DF33" s="72"/>
      <c r="DG33" s="72"/>
      <c r="DH33" s="72"/>
      <c r="DI33" s="72"/>
      <c r="DJ33" s="72"/>
      <c r="DK33" s="72"/>
      <c r="DL33" s="72"/>
      <c r="DM33" s="72"/>
      <c r="DN33" s="72"/>
      <c r="DO33" s="72"/>
      <c r="DP33" s="72"/>
      <c r="DQ33" s="72"/>
      <c r="DR33" s="72"/>
      <c r="DS33" s="72"/>
      <c r="DT33" s="72"/>
      <c r="DU33" s="72"/>
      <c r="DV33" s="72"/>
      <c r="DW33" s="72"/>
      <c r="DX33" s="72"/>
      <c r="DY33" s="72"/>
      <c r="DZ33" s="72"/>
      <c r="EA33" s="72"/>
      <c r="EB33" s="72"/>
      <c r="EC33" s="72"/>
      <c r="ED33" s="72"/>
      <c r="EE33" s="72"/>
      <c r="EF33" s="72"/>
      <c r="EG33" s="72"/>
      <c r="EH33" s="72"/>
      <c r="EI33" s="72"/>
      <c r="EJ33" s="72"/>
      <c r="EK33" s="72"/>
      <c r="EL33" s="72"/>
      <c r="EM33" s="72"/>
      <c r="EN33" s="72"/>
      <c r="EO33" s="72"/>
      <c r="EP33" s="72"/>
      <c r="EQ33" s="72"/>
      <c r="ER33" s="72"/>
      <c r="ES33" s="72"/>
      <c r="ET33" s="72"/>
      <c r="EU33" s="72"/>
      <c r="EV33" s="72"/>
      <c r="EW33" s="72"/>
      <c r="EX33" s="72"/>
      <c r="EY33" s="72"/>
      <c r="EZ33" s="72"/>
      <c r="FA33" s="72"/>
      <c r="FB33" s="72"/>
      <c r="FC33" s="72"/>
      <c r="FD33" s="72"/>
      <c r="FE33" s="72"/>
      <c r="FF33" s="72"/>
      <c r="FG33" s="72"/>
      <c r="FH33" s="72"/>
      <c r="FI33" s="72"/>
      <c r="FJ33" s="72"/>
      <c r="FK33" s="72"/>
      <c r="FL33" s="72"/>
      <c r="FM33" s="72"/>
      <c r="FN33" s="72"/>
      <c r="FO33" s="72"/>
      <c r="FP33" s="72"/>
      <c r="FQ33" s="72"/>
      <c r="FR33" s="72"/>
      <c r="FS33" s="72"/>
      <c r="FT33" s="72"/>
      <c r="FU33" s="72"/>
      <c r="FV33" s="72"/>
      <c r="FW33" s="72"/>
      <c r="FX33" s="72"/>
      <c r="FY33" s="72"/>
      <c r="FZ33" s="72"/>
      <c r="GA33" s="72"/>
      <c r="GB33" s="72"/>
      <c r="GC33" s="72"/>
      <c r="GD33" s="72"/>
      <c r="GE33" s="72"/>
      <c r="GF33" s="72"/>
      <c r="GG33" s="72"/>
      <c r="GH33" s="72"/>
      <c r="GI33" s="72"/>
      <c r="GJ33" s="72"/>
      <c r="GK33" s="72"/>
      <c r="GL33" s="72"/>
      <c r="GM33" s="72"/>
      <c r="GN33" s="72"/>
      <c r="GO33" s="72"/>
      <c r="GP33" s="72"/>
      <c r="GQ33" s="72"/>
      <c r="GR33" s="72"/>
      <c r="GS33" s="72"/>
      <c r="GT33" s="72"/>
      <c r="GU33" s="72"/>
      <c r="GV33" s="72"/>
      <c r="GW33" s="72"/>
      <c r="GX33" s="72"/>
      <c r="GY33" s="72"/>
      <c r="GZ33" s="72"/>
      <c r="HA33" s="72"/>
      <c r="HB33" s="72"/>
    </row>
    <row r="34" spans="1:210" s="24" customFormat="1" ht="15.75" customHeight="1">
      <c r="A34" s="69">
        <v>27</v>
      </c>
      <c r="B34" s="75"/>
      <c r="C34" s="74"/>
      <c r="D34" s="123">
        <v>35</v>
      </c>
      <c r="E34" s="52">
        <f t="shared" si="1"/>
        <v>0</v>
      </c>
      <c r="F34" s="76"/>
      <c r="G34" s="82"/>
      <c r="H34" s="53" t="str">
        <f t="shared" si="2"/>
        <v/>
      </c>
      <c r="I34" s="59" t="str">
        <f t="shared" si="3"/>
        <v/>
      </c>
      <c r="J34" s="75">
        <v>1.04</v>
      </c>
      <c r="K34" s="120">
        <v>360</v>
      </c>
      <c r="L34" s="123">
        <v>50</v>
      </c>
      <c r="M34" s="52">
        <f t="shared" si="4"/>
        <v>52</v>
      </c>
      <c r="N34" s="76">
        <v>7</v>
      </c>
      <c r="O34" s="82">
        <v>11</v>
      </c>
      <c r="P34" s="52">
        <f t="shared" si="5"/>
        <v>36.333519934216923</v>
      </c>
      <c r="Q34" s="59">
        <f t="shared" si="6"/>
        <v>143.11853102630238</v>
      </c>
      <c r="R34" s="59">
        <f t="shared" si="7"/>
        <v>143.11853102630238</v>
      </c>
      <c r="S34" s="98" t="str">
        <f t="shared" si="8"/>
        <v>yes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2"/>
      <c r="GM34" s="72"/>
      <c r="GN34" s="72"/>
      <c r="GO34" s="72"/>
      <c r="GP34" s="72"/>
      <c r="GQ34" s="72"/>
      <c r="GR34" s="72"/>
      <c r="GS34" s="72"/>
      <c r="GT34" s="72"/>
      <c r="GU34" s="72"/>
      <c r="GV34" s="72"/>
      <c r="GW34" s="72"/>
      <c r="GX34" s="72"/>
      <c r="GY34" s="72"/>
      <c r="GZ34" s="72"/>
      <c r="HA34" s="72"/>
      <c r="HB34" s="72"/>
    </row>
    <row r="35" spans="1:210" s="24" customFormat="1" ht="15.75" customHeight="1">
      <c r="A35" s="69">
        <v>28</v>
      </c>
      <c r="B35" s="75"/>
      <c r="C35" s="74"/>
      <c r="D35" s="123">
        <v>35</v>
      </c>
      <c r="E35" s="52">
        <f t="shared" si="1"/>
        <v>0</v>
      </c>
      <c r="F35" s="76"/>
      <c r="G35" s="82"/>
      <c r="H35" s="53" t="str">
        <f t="shared" si="2"/>
        <v/>
      </c>
      <c r="I35" s="59" t="str">
        <f t="shared" si="3"/>
        <v/>
      </c>
      <c r="J35" s="75">
        <v>1.06</v>
      </c>
      <c r="K35" s="120">
        <v>285</v>
      </c>
      <c r="L35" s="123">
        <v>50</v>
      </c>
      <c r="M35" s="52">
        <f t="shared" si="4"/>
        <v>53</v>
      </c>
      <c r="N35" s="76">
        <v>7</v>
      </c>
      <c r="O35" s="82">
        <v>11</v>
      </c>
      <c r="P35" s="52">
        <f t="shared" si="5"/>
        <v>36.413858820817559</v>
      </c>
      <c r="Q35" s="59">
        <f t="shared" si="6"/>
        <v>145.54897974641528</v>
      </c>
      <c r="R35" s="59">
        <f t="shared" si="7"/>
        <v>145.54897974641528</v>
      </c>
      <c r="S35" s="98" t="str">
        <f t="shared" si="8"/>
        <v>yes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2"/>
      <c r="GM35" s="72"/>
      <c r="GN35" s="72"/>
      <c r="GO35" s="72"/>
      <c r="GP35" s="72"/>
      <c r="GQ35" s="72"/>
      <c r="GR35" s="72"/>
      <c r="GS35" s="72"/>
      <c r="GT35" s="72"/>
      <c r="GU35" s="72"/>
      <c r="GV35" s="72"/>
      <c r="GW35" s="72"/>
      <c r="GX35" s="72"/>
      <c r="GY35" s="72"/>
      <c r="GZ35" s="72"/>
      <c r="HA35" s="72"/>
      <c r="HB35" s="72"/>
    </row>
    <row r="36" spans="1:210" s="24" customFormat="1" ht="15.75" customHeight="1">
      <c r="A36" s="69">
        <v>29</v>
      </c>
      <c r="B36" s="75"/>
      <c r="C36" s="74"/>
      <c r="D36" s="123">
        <v>35</v>
      </c>
      <c r="E36" s="52">
        <f t="shared" si="1"/>
        <v>0</v>
      </c>
      <c r="F36" s="76"/>
      <c r="G36" s="82"/>
      <c r="H36" s="53" t="str">
        <f t="shared" si="2"/>
        <v/>
      </c>
      <c r="I36" s="59" t="str">
        <f t="shared" si="3"/>
        <v/>
      </c>
      <c r="J36" s="75">
        <v>1.07</v>
      </c>
      <c r="K36" s="120">
        <v>265</v>
      </c>
      <c r="L36" s="123">
        <v>50</v>
      </c>
      <c r="M36" s="52">
        <f t="shared" si="4"/>
        <v>53.5</v>
      </c>
      <c r="N36" s="76">
        <v>7</v>
      </c>
      <c r="O36" s="82">
        <v>11</v>
      </c>
      <c r="P36" s="52">
        <f t="shared" si="5"/>
        <v>36.454103644618243</v>
      </c>
      <c r="Q36" s="59">
        <f t="shared" si="6"/>
        <v>146.75988339079146</v>
      </c>
      <c r="R36" s="59">
        <f t="shared" si="7"/>
        <v>146.75988339079146</v>
      </c>
      <c r="S36" s="98" t="str">
        <f t="shared" si="8"/>
        <v>yes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2"/>
      <c r="GM36" s="72"/>
      <c r="GN36" s="72"/>
      <c r="GO36" s="72"/>
      <c r="GP36" s="72"/>
      <c r="GQ36" s="72"/>
      <c r="GR36" s="72"/>
      <c r="GS36" s="72"/>
      <c r="GT36" s="72"/>
      <c r="GU36" s="72"/>
      <c r="GV36" s="72"/>
      <c r="GW36" s="72"/>
      <c r="GX36" s="72"/>
      <c r="GY36" s="72"/>
      <c r="GZ36" s="72"/>
      <c r="HA36" s="72"/>
      <c r="HB36" s="72"/>
    </row>
    <row r="37" spans="1:210" s="24" customFormat="1" ht="15.75" customHeight="1">
      <c r="A37" s="69">
        <v>30</v>
      </c>
      <c r="B37" s="75"/>
      <c r="C37" s="74"/>
      <c r="D37" s="123">
        <v>35</v>
      </c>
      <c r="E37" s="52">
        <f t="shared" si="1"/>
        <v>0</v>
      </c>
      <c r="F37" s="76"/>
      <c r="G37" s="82"/>
      <c r="H37" s="53" t="str">
        <f t="shared" si="2"/>
        <v/>
      </c>
      <c r="I37" s="59" t="str">
        <f t="shared" si="3"/>
        <v/>
      </c>
      <c r="J37" s="75">
        <v>1.03</v>
      </c>
      <c r="K37" s="120">
        <v>270</v>
      </c>
      <c r="L37" s="123">
        <v>50</v>
      </c>
      <c r="M37" s="52">
        <f t="shared" si="4"/>
        <v>51.5</v>
      </c>
      <c r="N37" s="76">
        <v>7</v>
      </c>
      <c r="O37" s="82">
        <v>11</v>
      </c>
      <c r="P37" s="52">
        <f t="shared" si="5"/>
        <v>36.293425745887468</v>
      </c>
      <c r="Q37" s="59">
        <f t="shared" si="6"/>
        <v>141.89897740869955</v>
      </c>
      <c r="R37" s="59">
        <f t="shared" si="7"/>
        <v>141.89897740869955</v>
      </c>
      <c r="S37" s="98" t="str">
        <f t="shared" si="8"/>
        <v>yes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2"/>
      <c r="GM37" s="72"/>
      <c r="GN37" s="72"/>
      <c r="GO37" s="72"/>
      <c r="GP37" s="72"/>
      <c r="GQ37" s="72"/>
      <c r="GR37" s="72"/>
      <c r="GS37" s="72"/>
      <c r="GT37" s="72"/>
      <c r="GU37" s="72"/>
      <c r="GV37" s="72"/>
      <c r="GW37" s="72"/>
      <c r="GX37" s="72"/>
      <c r="GY37" s="72"/>
      <c r="GZ37" s="72"/>
      <c r="HA37" s="72"/>
      <c r="HB37" s="72"/>
    </row>
    <row r="38" spans="1:210" ht="15.75" customHeight="1" thickBot="1">
      <c r="A38" s="90">
        <v>31</v>
      </c>
      <c r="B38" s="97"/>
      <c r="C38" s="91"/>
      <c r="D38" s="124">
        <v>35</v>
      </c>
      <c r="E38" s="92">
        <f t="shared" si="1"/>
        <v>0</v>
      </c>
      <c r="F38" s="93"/>
      <c r="G38" s="94"/>
      <c r="H38" s="95" t="str">
        <f t="shared" si="2"/>
        <v/>
      </c>
      <c r="I38" s="96" t="str">
        <f t="shared" si="3"/>
        <v/>
      </c>
      <c r="J38" s="97">
        <v>1.02</v>
      </c>
      <c r="K38" s="121">
        <v>240</v>
      </c>
      <c r="L38" s="124">
        <v>50</v>
      </c>
      <c r="M38" s="92">
        <f t="shared" si="4"/>
        <v>51</v>
      </c>
      <c r="N38" s="93">
        <v>7</v>
      </c>
      <c r="O38" s="94">
        <v>11</v>
      </c>
      <c r="P38" s="92">
        <f t="shared" si="5"/>
        <v>36.253381643982877</v>
      </c>
      <c r="Q38" s="96">
        <f t="shared" si="6"/>
        <v>140.67653191868428</v>
      </c>
      <c r="R38" s="96">
        <f t="shared" si="7"/>
        <v>140.67653191868428</v>
      </c>
      <c r="S38" s="99" t="str">
        <f>IF(R38&gt;99.5, "yes","no")</f>
        <v>yes</v>
      </c>
    </row>
    <row r="39" spans="1:210" ht="14.25" customHeight="1" thickTop="1">
      <c r="B39" s="54"/>
      <c r="C39" s="54"/>
      <c r="D39" s="54"/>
      <c r="E39" s="66"/>
      <c r="F39" s="66"/>
      <c r="G39" s="66"/>
      <c r="H39" s="66"/>
      <c r="I39" s="66"/>
      <c r="J39" s="66"/>
      <c r="K39" s="66"/>
      <c r="L39" s="66"/>
      <c r="M39" s="66"/>
      <c r="N39" s="55"/>
      <c r="O39" s="56"/>
      <c r="P39" s="55" t="str">
        <f t="shared" si="5"/>
        <v/>
      </c>
      <c r="Q39" s="55"/>
      <c r="S39" s="87"/>
    </row>
    <row r="40" spans="1:210" ht="17.399999999999999">
      <c r="A40" s="57" t="s">
        <v>58</v>
      </c>
      <c r="S40" s="58" t="s">
        <v>47</v>
      </c>
    </row>
    <row r="41" spans="1:210" ht="16.8">
      <c r="A41" s="57" t="s">
        <v>57</v>
      </c>
      <c r="S41" s="122" t="s">
        <v>62</v>
      </c>
    </row>
  </sheetData>
  <sheetProtection password="C494" sheet="1" objects="1" scenarios="1" selectLockedCells="1"/>
  <mergeCells count="5">
    <mergeCell ref="B1:H1"/>
    <mergeCell ref="J1:Q1"/>
    <mergeCell ref="Q2:R2"/>
    <mergeCell ref="B4:I4"/>
    <mergeCell ref="J4:Q4"/>
  </mergeCells>
  <conditionalFormatting sqref="R9">
    <cfRule type="cellIs" dxfId="4" priority="8" stopIfTrue="1" operator="greaterThan">
      <formula>99.5</formula>
    </cfRule>
  </conditionalFormatting>
  <conditionalFormatting sqref="R8:R38">
    <cfRule type="cellIs" dxfId="3" priority="6" stopIfTrue="1" operator="lessThan">
      <formula>99.5</formula>
    </cfRule>
    <cfRule type="cellIs" dxfId="2" priority="7" stopIfTrue="1" operator="greaterThan">
      <formula>99.5</formula>
    </cfRule>
  </conditionalFormatting>
  <conditionalFormatting sqref="R8:R38">
    <cfRule type="cellIs" dxfId="1" priority="1" stopIfTrue="1" operator="lessThan">
      <formula>99.499</formula>
    </cfRule>
    <cfRule type="cellIs" dxfId="0" priority="2" stopIfTrue="1" operator="greaterThan">
      <formula>99.5</formula>
    </cfRule>
    <cfRule type="cellIs" priority="3" stopIfTrue="1" operator="greaterThan">
      <formula>99.5</formula>
    </cfRule>
  </conditionalFormatting>
  <printOptions horizontalCentered="1"/>
  <pageMargins left="0.47989999999999999" right="0.4098" top="0.77559999999999996" bottom="0.79569999999999996" header="0.47989999999999999" footer="0.5"/>
  <pageSetup scale="75" fitToHeight="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550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Turbidity</vt:lpstr>
      <vt:lpstr>CTs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CT Calculator2008</dc:title>
  <dc:creator>Operator</dc:creator>
  <cp:lastModifiedBy>Karla D</cp:lastModifiedBy>
  <cp:revision>4</cp:revision>
  <cp:lastPrinted>2012-09-10T22:38:20Z</cp:lastPrinted>
  <dcterms:created xsi:type="dcterms:W3CDTF">2008-11-12T13:47:25Z</dcterms:created>
  <dcterms:modified xsi:type="dcterms:W3CDTF">2024-09-10T00:32:35Z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