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P14"/>
  <c r="Q14" s="1"/>
  <c r="P15"/>
  <c r="Q15" s="1"/>
  <c r="P16"/>
  <c r="P17"/>
  <c r="Q17" s="1"/>
  <c r="P18"/>
  <c r="Q18" s="1"/>
  <c r="P19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P30"/>
  <c r="Q30" s="1"/>
  <c r="P31"/>
  <c r="Q31" s="1"/>
  <c r="P32"/>
  <c r="P33"/>
  <c r="Q33" s="1"/>
  <c r="P34"/>
  <c r="Q34" s="1"/>
  <c r="P35"/>
  <c r="P36"/>
  <c r="P37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37" l="1"/>
  <c r="Q35"/>
  <c r="Q29"/>
  <c r="R29" s="1"/>
  <c r="S29" s="1"/>
  <c r="Q19"/>
  <c r="R19" s="1"/>
  <c r="S19" s="1"/>
  <c r="Q13"/>
  <c r="Q38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7"/>
  <c r="S27" s="1"/>
  <c r="R25"/>
  <c r="S25" s="1"/>
  <c r="R23"/>
  <c r="S23" s="1"/>
  <c r="R21"/>
  <c r="S21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<sst xmlns="http://schemas.openxmlformats.org/spreadsheetml/2006/main" count="86" uniqueCount="67">
  <si>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</si>
  <si>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</si>
  <si>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</si>
  <si>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</si>
  <si>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</si>
  <si>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</si>
  <si>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</si>
  <si>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</si>
  <si>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</si>
  <si>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</si>
  <si>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</si>
  <si>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</si>
  <si>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</si>
  <si>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</si>
  <si>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</si>
  <si>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</si>
  <si>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</si>
  <si>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</si>
  <si>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</si>
  <si>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</si>
  <si>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</si>
  <si>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</si>
  <si>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</si>
  <si>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</si>
  <si>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</si>
  <si>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</si>
  <si>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</si>
  <si>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</si>
  <si>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</si>
  <si>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</si>
  <si>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</si>
  <si>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</si>
  <si>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</si>
  <si>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</si>
  <si>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</si>
  <si>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</si>
  <si>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</si>
  <si>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</si>
  <si>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</si>
  <si>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</si>
  <si>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</si>
  <si>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</si>
  <si>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</si>
  <si>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</si>
  <si>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</si>
  <si>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</si>
  <si>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</si>
  <si>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</si>
  <si>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</si>
  <si>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</si>
  <si>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</si>
  <si>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</si>
  <si>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</si>
  <si>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</si>
  <si>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</si>
  <si>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</si>
  <si>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</si>
  <si>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</si>
  <si>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</si>
  <si>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</si>
  <si>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</si>
  <si>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</si>
  <si>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</si>
  <si>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</si>
  <si>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</si>
  <si>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.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</si>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</sst>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I3" sqref="I3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66</v>
      </c>
    </row>
    <row r="2" spans="1:9" ht="15.6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45620</v>
      </c>
    </row>
    <row r="3" spans="1:9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6" thickTop="1">
      <c r="A5" s="13">
        <v>1</v>
      </c>
      <c r="B5" s="104"/>
      <c r="C5" s="105"/>
      <c r="D5" s="105">
        <v>0.26</v>
      </c>
      <c r="E5" s="106">
        <v>0.26</v>
      </c>
      <c r="F5" s="107">
        <v>0.24</v>
      </c>
      <c r="G5" s="108"/>
      <c r="H5" s="131">
        <v>0.26</v>
      </c>
      <c r="I5" s="131"/>
    </row>
    <row r="6" spans="1:9" ht="15">
      <c r="A6" s="14">
        <v>2</v>
      </c>
      <c r="B6" s="109"/>
      <c r="C6" s="110"/>
      <c r="D6" s="110">
        <v>0.24</v>
      </c>
      <c r="E6" s="111">
        <v>0.24</v>
      </c>
      <c r="F6" s="112">
        <v>0.24</v>
      </c>
      <c r="G6" s="113">
        <v>0.24399999999999999</v>
      </c>
      <c r="H6" s="125">
        <v>0.24</v>
      </c>
      <c r="I6" s="125"/>
    </row>
    <row r="7" spans="1:9" ht="15">
      <c r="A7" s="14">
        <v>3</v>
      </c>
      <c r="B7" s="109"/>
      <c r="C7" s="110"/>
      <c r="D7" s="110">
        <v>0.26</v>
      </c>
      <c r="E7" s="111">
        <v>0.24</v>
      </c>
      <c r="F7" s="112">
        <v>0.24</v>
      </c>
      <c r="G7" s="113"/>
      <c r="H7" s="125">
        <v>0.26</v>
      </c>
      <c r="I7" s="125"/>
    </row>
    <row r="8" spans="1:9" ht="15">
      <c r="A8" s="14">
        <v>4</v>
      </c>
      <c r="B8" s="109"/>
      <c r="C8" s="110"/>
      <c r="D8" s="110">
        <v>0.22</v>
      </c>
      <c r="E8" s="111">
        <v>0.22</v>
      </c>
      <c r="F8" s="112">
        <v>0.22</v>
      </c>
      <c r="G8" s="113"/>
      <c r="H8" s="125">
        <v>0.22</v>
      </c>
      <c r="I8" s="125"/>
    </row>
    <row r="9" spans="1:9" ht="15">
      <c r="A9" s="14">
        <v>5</v>
      </c>
      <c r="B9" s="109"/>
      <c r="C9" s="110"/>
      <c r="D9" s="110">
        <v>0.2</v>
      </c>
      <c r="E9" s="111">
        <v>0.2</v>
      </c>
      <c r="F9" s="112">
        <v>0.2</v>
      </c>
      <c r="G9" s="113"/>
      <c r="H9" s="125">
        <v>0.2</v>
      </c>
      <c r="I9" s="125"/>
    </row>
    <row r="10" spans="1:9" ht="15">
      <c r="A10" s="14">
        <v>6</v>
      </c>
      <c r="B10" s="109"/>
      <c r="C10" s="110"/>
      <c r="D10" s="110">
        <v>0.22</v>
      </c>
      <c r="E10" s="111">
        <v>0.22</v>
      </c>
      <c r="F10" s="112">
        <v>0.2</v>
      </c>
      <c r="G10" s="113"/>
      <c r="H10" s="125">
        <v>0.22</v>
      </c>
      <c r="I10" s="125"/>
    </row>
    <row r="11" spans="1:9" ht="15">
      <c r="A11" s="14">
        <v>7</v>
      </c>
      <c r="B11" s="109"/>
      <c r="C11" s="110">
        <v>0.22</v>
      </c>
      <c r="D11" s="110">
        <v>0.2</v>
      </c>
      <c r="E11" s="111"/>
      <c r="F11" s="112"/>
      <c r="G11" s="113"/>
      <c r="H11" s="125">
        <v>0.22</v>
      </c>
      <c r="I11" s="125"/>
    </row>
    <row r="12" spans="1:9" ht="15">
      <c r="A12" s="14">
        <v>8</v>
      </c>
      <c r="B12" s="109"/>
      <c r="C12" s="110" t="s">
        <v>65</v>
      </c>
      <c r="D12" s="110"/>
      <c r="E12" s="111"/>
      <c r="F12" s="112"/>
      <c r="G12" s="113"/>
      <c r="H12" s="125"/>
      <c r="I12" s="125"/>
    </row>
    <row r="13" spans="1:9" ht="15">
      <c r="A13" s="14">
        <v>9</v>
      </c>
      <c r="B13" s="109"/>
      <c r="C13" s="110"/>
      <c r="D13" s="110">
        <v>0.2</v>
      </c>
      <c r="E13" s="111">
        <v>0.22</v>
      </c>
      <c r="F13" s="112">
        <v>0.22</v>
      </c>
      <c r="G13" s="113">
        <v>0.22</v>
      </c>
      <c r="H13" s="125">
        <v>0.22</v>
      </c>
      <c r="I13" s="125"/>
    </row>
    <row r="14" spans="1:9" ht="15">
      <c r="A14" s="14">
        <v>10</v>
      </c>
      <c r="B14" s="109"/>
      <c r="C14" s="110"/>
      <c r="D14" s="110">
        <v>0.22</v>
      </c>
      <c r="E14" s="111">
        <v>0.24</v>
      </c>
      <c r="F14" s="112"/>
      <c r="G14" s="113"/>
      <c r="H14" s="125">
        <v>0.24</v>
      </c>
      <c r="I14" s="125"/>
    </row>
    <row r="15" spans="1:9" ht="15">
      <c r="A15" s="14">
        <v>11</v>
      </c>
      <c r="B15" s="109">
        <v>0.22</v>
      </c>
      <c r="C15" s="110"/>
      <c r="D15" s="110"/>
      <c r="E15" s="111">
        <v>0.22</v>
      </c>
      <c r="F15" s="112">
        <v>0.22</v>
      </c>
      <c r="G15" s="113"/>
      <c r="H15" s="125">
        <v>0.22</v>
      </c>
      <c r="I15" s="125"/>
    </row>
    <row r="16" spans="1:9" ht="15">
      <c r="A16" s="14">
        <v>12</v>
      </c>
      <c r="B16" s="109"/>
      <c r="C16" s="110">
        <v>0.28000000000000003</v>
      </c>
      <c r="D16" s="110"/>
      <c r="E16" s="111"/>
      <c r="F16" s="112">
        <v>0.24</v>
      </c>
      <c r="G16" s="113">
        <v>0.24</v>
      </c>
      <c r="H16" s="125">
        <v>0.28000000000000003</v>
      </c>
      <c r="I16" s="125"/>
    </row>
    <row r="17" spans="1:9" ht="15">
      <c r="A17" s="14">
        <v>13</v>
      </c>
      <c r="B17" s="109"/>
      <c r="C17" s="110"/>
      <c r="D17" s="110">
        <v>0.3</v>
      </c>
      <c r="E17" s="111">
        <v>0.28000000000000003</v>
      </c>
      <c r="F17" s="112">
        <v>0.26</v>
      </c>
      <c r="G17" s="113"/>
      <c r="H17" s="125">
        <v>0.24</v>
      </c>
      <c r="I17" s="125"/>
    </row>
    <row r="18" spans="1:9" ht="15">
      <c r="A18" s="14">
        <v>14</v>
      </c>
      <c r="B18" s="109"/>
      <c r="C18" s="110"/>
      <c r="D18" s="110">
        <v>0.22</v>
      </c>
      <c r="E18" s="111">
        <v>0.24</v>
      </c>
      <c r="F18" s="112"/>
      <c r="G18" s="113"/>
      <c r="H18" s="125">
        <v>0.24</v>
      </c>
      <c r="I18" s="125"/>
    </row>
    <row r="19" spans="1:9" ht="15">
      <c r="A19" s="14">
        <v>15</v>
      </c>
      <c r="B19" s="109"/>
      <c r="C19" s="110"/>
      <c r="D19" s="110"/>
      <c r="E19" s="111">
        <v>0.24</v>
      </c>
      <c r="F19" s="112">
        <v>0.24</v>
      </c>
      <c r="G19" s="113">
        <v>0.24</v>
      </c>
      <c r="H19" s="125">
        <v>0.24</v>
      </c>
      <c r="I19" s="125"/>
    </row>
    <row r="20" spans="1:9" ht="15">
      <c r="A20" s="14">
        <v>16</v>
      </c>
      <c r="B20" s="109"/>
      <c r="C20" s="110"/>
      <c r="D20" s="110">
        <v>0.24</v>
      </c>
      <c r="E20" s="111">
        <v>0.22</v>
      </c>
      <c r="F20" s="112">
        <v>0.22</v>
      </c>
      <c r="G20" s="113"/>
      <c r="H20" s="125">
        <v>0.24</v>
      </c>
      <c r="I20" s="125"/>
    </row>
    <row r="21" spans="1:9" ht="15">
      <c r="A21" s="14">
        <v>17</v>
      </c>
      <c r="B21" s="109"/>
      <c r="C21" s="110"/>
      <c r="D21" s="110">
        <v>0.2</v>
      </c>
      <c r="E21" s="111">
        <v>0.2</v>
      </c>
      <c r="F21" s="112">
        <v>0.2</v>
      </c>
      <c r="G21" s="113"/>
      <c r="H21" s="125">
        <v>0.2</v>
      </c>
      <c r="I21" s="125"/>
    </row>
    <row r="22" spans="1:9" ht="15">
      <c r="A22" s="14">
        <v>18</v>
      </c>
      <c r="B22" s="109"/>
      <c r="C22" s="110"/>
      <c r="D22" s="110"/>
      <c r="E22" s="111"/>
      <c r="F22" s="112"/>
      <c r="G22" s="113"/>
      <c r="H22" s="125"/>
      <c r="I22" s="125"/>
    </row>
    <row r="23" spans="1:9" ht="15">
      <c r="A23" s="14">
        <v>19</v>
      </c>
      <c r="B23" s="109"/>
      <c r="C23" s="110"/>
      <c r="D23" s="110">
        <v>0.28000000000000003</v>
      </c>
      <c r="E23" s="111">
        <v>0.22</v>
      </c>
      <c r="F23" s="112">
        <v>0.22</v>
      </c>
      <c r="G23" s="113">
        <v>0.2</v>
      </c>
      <c r="H23" s="125">
        <v>0.28000000000000003</v>
      </c>
      <c r="I23" s="125"/>
    </row>
    <row r="24" spans="1:9" ht="15">
      <c r="A24" s="14">
        <v>20</v>
      </c>
      <c r="B24" s="109"/>
      <c r="C24" s="110"/>
      <c r="D24" s="110">
        <v>0.24</v>
      </c>
      <c r="E24" s="111">
        <v>0.22</v>
      </c>
      <c r="F24" s="112">
        <v>0.22</v>
      </c>
      <c r="G24" s="113"/>
      <c r="H24" s="125">
        <v>0.24</v>
      </c>
      <c r="I24" s="125"/>
    </row>
    <row r="25" spans="1:9" ht="15">
      <c r="A25" s="14">
        <v>21</v>
      </c>
      <c r="B25" s="109">
        <v>0.2</v>
      </c>
      <c r="C25" s="110">
        <v>0.22</v>
      </c>
      <c r="D25" s="110"/>
      <c r="E25" s="111"/>
      <c r="F25" s="112">
        <v>0.22</v>
      </c>
      <c r="G25" s="113">
        <v>0.22</v>
      </c>
      <c r="H25" s="125">
        <v>0.22</v>
      </c>
      <c r="I25" s="125"/>
    </row>
    <row r="26" spans="1:9" ht="15">
      <c r="A26" s="14">
        <v>22</v>
      </c>
      <c r="B26" s="109"/>
      <c r="C26" s="110"/>
      <c r="D26" s="110">
        <v>0.2</v>
      </c>
      <c r="E26" s="111">
        <v>0.2</v>
      </c>
      <c r="F26" s="112">
        <v>0.2</v>
      </c>
      <c r="G26" s="113"/>
      <c r="H26" s="125">
        <v>0.2</v>
      </c>
      <c r="I26" s="125"/>
    </row>
    <row r="27" spans="1:9" ht="15">
      <c r="A27" s="14">
        <v>23</v>
      </c>
      <c r="B27" s="109"/>
      <c r="C27" s="110"/>
      <c r="D27" s="110">
        <v>0.28000000000000003</v>
      </c>
      <c r="E27" s="111">
        <v>0.28000000000000003</v>
      </c>
      <c r="F27" s="112">
        <v>0.26</v>
      </c>
      <c r="G27" s="113"/>
      <c r="H27" s="125">
        <v>0.28000000000000003</v>
      </c>
      <c r="I27" s="125"/>
    </row>
    <row r="28" spans="1:9" ht="15">
      <c r="A28" s="14">
        <v>24</v>
      </c>
      <c r="B28" s="109"/>
      <c r="C28" s="110"/>
      <c r="D28" s="110">
        <v>0.2</v>
      </c>
      <c r="E28" s="111">
        <v>0.22</v>
      </c>
      <c r="F28" s="112"/>
      <c r="G28" s="113">
        <v>0.24</v>
      </c>
      <c r="H28" s="125">
        <v>0.24</v>
      </c>
      <c r="I28" s="125"/>
    </row>
    <row r="29" spans="1:9" ht="15">
      <c r="A29" s="14">
        <v>25</v>
      </c>
      <c r="B29" s="109"/>
      <c r="C29" s="110"/>
      <c r="D29" s="110">
        <v>0.2</v>
      </c>
      <c r="E29" s="111">
        <v>0.2</v>
      </c>
      <c r="F29" s="112"/>
      <c r="G29" s="113"/>
      <c r="H29" s="125">
        <v>0.2</v>
      </c>
      <c r="I29" s="125"/>
    </row>
    <row r="30" spans="1:9" ht="15">
      <c r="A30" s="14">
        <v>26</v>
      </c>
      <c r="B30" s="109">
        <v>0.24</v>
      </c>
      <c r="C30" s="110">
        <v>0.2</v>
      </c>
      <c r="D30" s="110"/>
      <c r="E30" s="111">
        <v>0.22</v>
      </c>
      <c r="F30" s="112">
        <v>0.22</v>
      </c>
      <c r="G30" s="113"/>
      <c r="H30" s="125">
        <v>0.24</v>
      </c>
      <c r="I30" s="125"/>
    </row>
    <row r="31" spans="1:9" ht="15">
      <c r="A31" s="14">
        <v>27</v>
      </c>
      <c r="B31" s="109"/>
      <c r="C31" s="110"/>
      <c r="D31" s="110">
        <v>0.24</v>
      </c>
      <c r="E31" s="111">
        <v>0.24</v>
      </c>
      <c r="F31" s="112">
        <v>0.24</v>
      </c>
      <c r="G31" s="113">
        <v>0.24</v>
      </c>
      <c r="H31" s="125">
        <v>0.24</v>
      </c>
      <c r="I31" s="125"/>
    </row>
    <row r="32" spans="1:9" ht="15">
      <c r="A32" s="14">
        <v>28</v>
      </c>
      <c r="B32" s="109"/>
      <c r="C32" s="110"/>
      <c r="D32" s="110">
        <v>0.26</v>
      </c>
      <c r="E32" s="111">
        <v>0.24</v>
      </c>
      <c r="F32" s="112"/>
      <c r="G32" s="113">
        <v>0.26</v>
      </c>
      <c r="H32" s="125">
        <v>0.26</v>
      </c>
      <c r="I32" s="125"/>
    </row>
    <row r="33" spans="1:9" ht="15">
      <c r="A33" s="14">
        <v>29</v>
      </c>
      <c r="B33" s="109">
        <v>0.26</v>
      </c>
      <c r="C33" s="110"/>
      <c r="D33" s="110"/>
      <c r="E33" s="111">
        <v>0.24</v>
      </c>
      <c r="F33" s="112">
        <v>0.26</v>
      </c>
      <c r="G33" s="113"/>
      <c r="H33" s="125">
        <v>0.26</v>
      </c>
      <c r="I33" s="125"/>
    </row>
    <row r="34" spans="1:9" ht="15">
      <c r="A34" s="14">
        <v>30</v>
      </c>
      <c r="B34" s="109"/>
      <c r="C34" s="110"/>
      <c r="D34" s="110">
        <v>0.28000000000000003</v>
      </c>
      <c r="E34" s="111">
        <v>0.28000000000000003</v>
      </c>
      <c r="F34" s="112">
        <v>0.28000000000000003</v>
      </c>
      <c r="G34" s="113"/>
      <c r="H34" s="125">
        <v>0.28000000000000003</v>
      </c>
      <c r="I34" s="125"/>
    </row>
    <row r="35" spans="1:9" ht="15.6" thickBot="1">
      <c r="A35" s="15">
        <v>31</v>
      </c>
      <c r="B35" s="114"/>
      <c r="C35" s="115"/>
      <c r="D35" s="115"/>
      <c r="E35" s="116"/>
      <c r="F35" s="117"/>
      <c r="G35" s="118"/>
      <c r="H35" s="132"/>
      <c r="I35" s="132"/>
    </row>
    <row r="36" spans="1:9" ht="1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7.399999999999999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4.4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opLeftCell="A10" workbookViewId="0">
      <selection activeCell="K3" sqref="K3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45620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220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1.0900000000000001</v>
      </c>
      <c r="K8" s="86">
        <v>160</v>
      </c>
      <c r="L8" s="123">
        <v>50</v>
      </c>
      <c r="M8" s="52">
        <f>L8*J8</f>
        <v>54.500000000000007</v>
      </c>
      <c r="N8" s="76">
        <v>6.9</v>
      </c>
      <c r="O8" s="82">
        <v>9</v>
      </c>
      <c r="P8" s="52">
        <f>IF(N8=0, "",IF(N8&lt;12.5,(0.353*$S$2)*(12.006+EXP(2.46-0.073*O8+0.125*J8+0.389*N8)),(0.361*$S$2)*(-2.261+EXP(2.69-0.065*O8+0.111*J8+0.361*N8))))</f>
        <v>40.185734370564148</v>
      </c>
      <c r="Q8" s="59">
        <f t="shared" ref="Q8" si="0">IF(P8="", "",(M8/P8)*100)</f>
        <v>135.62026637970558</v>
      </c>
      <c r="R8" s="83">
        <f>IF(I8="", Q8,(I8+Q8))</f>
        <v>135.62026637970558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1.1000000000000001</v>
      </c>
      <c r="K9" s="86">
        <v>190</v>
      </c>
      <c r="L9" s="123">
        <v>50</v>
      </c>
      <c r="M9" s="52">
        <f t="shared" ref="M9:M38" si="4">L9*J9</f>
        <v>55.000000000000007</v>
      </c>
      <c r="N9" s="76">
        <v>6.9</v>
      </c>
      <c r="O9" s="82">
        <v>9</v>
      </c>
      <c r="P9" s="52">
        <f t="shared" ref="P9:P39" si="5">IF(N9=0, "",IF(N9&lt;12.5,(0.353*$S$2)*(12.006+EXP(2.46-0.073*O9+0.125*J9+0.389*N9)),(0.361*$S$2)*(-2.261+EXP(2.69-0.065*O9+0.111*J9+0.361*N9))))</f>
        <v>40.230696986807985</v>
      </c>
      <c r="Q9" s="59">
        <f t="shared" ref="Q9:Q38" si="6">IF(P9="", "",(M9/P9)*100)</f>
        <v>136.71152656896552</v>
      </c>
      <c r="R9" s="59">
        <f t="shared" ref="R9:R38" si="7">IF(I9="", Q9,(I9+Q9))</f>
        <v>136.71152656896552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1.1200000000000001</v>
      </c>
      <c r="K10" s="86">
        <v>185</v>
      </c>
      <c r="L10" s="123">
        <v>50</v>
      </c>
      <c r="M10" s="52">
        <f t="shared" si="4"/>
        <v>56.000000000000007</v>
      </c>
      <c r="N10" s="76">
        <v>6.9</v>
      </c>
      <c r="O10" s="82">
        <v>9</v>
      </c>
      <c r="P10" s="52">
        <f t="shared" si="5"/>
        <v>40.320791004873641</v>
      </c>
      <c r="Q10" s="59">
        <f t="shared" si="6"/>
        <v>138.88616419561609</v>
      </c>
      <c r="R10" s="59">
        <f t="shared" si="7"/>
        <v>138.88616419561609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1.1200000000000001</v>
      </c>
      <c r="K11" s="86">
        <v>140</v>
      </c>
      <c r="L11" s="123">
        <v>50</v>
      </c>
      <c r="M11" s="52">
        <f t="shared" si="4"/>
        <v>56.000000000000007</v>
      </c>
      <c r="N11" s="76">
        <v>6.9</v>
      </c>
      <c r="O11" s="82">
        <v>8</v>
      </c>
      <c r="P11" s="52">
        <f t="shared" si="5"/>
        <v>43.053351204850415</v>
      </c>
      <c r="Q11" s="59">
        <f t="shared" si="6"/>
        <v>130.07117549003019</v>
      </c>
      <c r="R11" s="59">
        <f t="shared" si="7"/>
        <v>130.07117549003019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1.1299999999999999</v>
      </c>
      <c r="K12" s="86">
        <v>160</v>
      </c>
      <c r="L12" s="123">
        <v>50</v>
      </c>
      <c r="M12" s="52">
        <f t="shared" si="4"/>
        <v>56.499999999999993</v>
      </c>
      <c r="N12" s="76">
        <v>6.9</v>
      </c>
      <c r="O12" s="82">
        <v>8</v>
      </c>
      <c r="P12" s="52">
        <f t="shared" si="5"/>
        <v>43.101900583396485</v>
      </c>
      <c r="Q12" s="59">
        <f t="shared" si="6"/>
        <v>131.08470678846274</v>
      </c>
      <c r="R12" s="59">
        <f t="shared" si="7"/>
        <v>131.08470678846274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1.1299999999999999</v>
      </c>
      <c r="K13" s="86">
        <v>140</v>
      </c>
      <c r="L13" s="123">
        <v>50</v>
      </c>
      <c r="M13" s="52">
        <f t="shared" si="4"/>
        <v>56.499999999999993</v>
      </c>
      <c r="N13" s="76">
        <v>6.9</v>
      </c>
      <c r="O13" s="82">
        <v>8</v>
      </c>
      <c r="P13" s="52">
        <f t="shared" si="5"/>
        <v>43.101900583396485</v>
      </c>
      <c r="Q13" s="59">
        <f t="shared" si="6"/>
        <v>131.08470678846274</v>
      </c>
      <c r="R13" s="59">
        <f t="shared" si="7"/>
        <v>131.08470678846274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1.1599999999999999</v>
      </c>
      <c r="K14" s="86">
        <v>130</v>
      </c>
      <c r="L14" s="123">
        <v>50</v>
      </c>
      <c r="M14" s="52">
        <f t="shared" si="4"/>
        <v>57.999999999999993</v>
      </c>
      <c r="N14" s="76">
        <v>6.9</v>
      </c>
      <c r="O14" s="82">
        <v>8</v>
      </c>
      <c r="P14" s="52">
        <f t="shared" si="5"/>
        <v>43.247913370952205</v>
      </c>
      <c r="Q14" s="59">
        <f t="shared" si="6"/>
        <v>134.11051650634349</v>
      </c>
      <c r="R14" s="59">
        <f t="shared" si="7"/>
        <v>134.11051650634349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1.1399999999999999</v>
      </c>
      <c r="K15" s="86">
        <v>145</v>
      </c>
      <c r="L15" s="123">
        <v>50</v>
      </c>
      <c r="M15" s="52">
        <f t="shared" si="4"/>
        <v>56.999999999999993</v>
      </c>
      <c r="N15" s="76">
        <v>6.9</v>
      </c>
      <c r="O15" s="82">
        <v>8</v>
      </c>
      <c r="P15" s="52">
        <f t="shared" si="5"/>
        <v>43.150510686610829</v>
      </c>
      <c r="Q15" s="59">
        <f t="shared" si="6"/>
        <v>132.09577150540309</v>
      </c>
      <c r="R15" s="59">
        <f t="shared" si="7"/>
        <v>132.09577150540309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1.1499999999999999</v>
      </c>
      <c r="K16" s="120">
        <v>190</v>
      </c>
      <c r="L16" s="123">
        <v>50</v>
      </c>
      <c r="M16" s="52">
        <f t="shared" si="4"/>
        <v>57.499999999999993</v>
      </c>
      <c r="N16" s="76">
        <v>6.9</v>
      </c>
      <c r="O16" s="82">
        <v>8</v>
      </c>
      <c r="P16" s="52">
        <f t="shared" si="5"/>
        <v>43.199181590446621</v>
      </c>
      <c r="Q16" s="59">
        <f t="shared" si="6"/>
        <v>133.10437346969545</v>
      </c>
      <c r="R16" s="59">
        <f t="shared" si="7"/>
        <v>133.10437346969545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1.18</v>
      </c>
      <c r="K17" s="120">
        <v>125</v>
      </c>
      <c r="L17" s="123">
        <v>50</v>
      </c>
      <c r="M17" s="52">
        <f t="shared" si="4"/>
        <v>59</v>
      </c>
      <c r="N17" s="76">
        <v>6.9</v>
      </c>
      <c r="O17" s="82">
        <v>8</v>
      </c>
      <c r="P17" s="52">
        <f t="shared" si="5"/>
        <v>43.345559866641665</v>
      </c>
      <c r="Q17" s="59">
        <f t="shared" si="6"/>
        <v>136.11544107752047</v>
      </c>
      <c r="R17" s="59">
        <f t="shared" si="7"/>
        <v>136.11544107752047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1.19</v>
      </c>
      <c r="K18" s="120">
        <v>160</v>
      </c>
      <c r="L18" s="123">
        <v>50</v>
      </c>
      <c r="M18" s="52">
        <f t="shared" si="4"/>
        <v>59.5</v>
      </c>
      <c r="N18" s="76">
        <v>6.9</v>
      </c>
      <c r="O18" s="82">
        <v>8</v>
      </c>
      <c r="P18" s="52">
        <f t="shared" si="5"/>
        <v>43.394474734398187</v>
      </c>
      <c r="Q18" s="59">
        <f t="shared" si="6"/>
        <v>137.11423024285438</v>
      </c>
      <c r="R18" s="59">
        <f t="shared" si="7"/>
        <v>137.11423024285438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1.2</v>
      </c>
      <c r="K19" s="120">
        <v>145</v>
      </c>
      <c r="L19" s="123">
        <v>50</v>
      </c>
      <c r="M19" s="52">
        <f t="shared" si="4"/>
        <v>60</v>
      </c>
      <c r="N19" s="76">
        <v>6.9</v>
      </c>
      <c r="O19" s="82">
        <v>8</v>
      </c>
      <c r="P19" s="52">
        <f t="shared" si="5"/>
        <v>43.4434507839701</v>
      </c>
      <c r="Q19" s="59">
        <f t="shared" si="6"/>
        <v>138.11057574215303</v>
      </c>
      <c r="R19" s="59">
        <f t="shared" si="7"/>
        <v>138.11057574215303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1.23</v>
      </c>
      <c r="K20" s="120">
        <v>135</v>
      </c>
      <c r="L20" s="123">
        <v>50</v>
      </c>
      <c r="M20" s="52">
        <f t="shared" si="4"/>
        <v>61.5</v>
      </c>
      <c r="N20" s="76">
        <v>6.9</v>
      </c>
      <c r="O20" s="82">
        <v>8</v>
      </c>
      <c r="P20" s="52">
        <f t="shared" si="5"/>
        <v>43.590746789307531</v>
      </c>
      <c r="Q20" s="59">
        <f t="shared" si="6"/>
        <v>141.0849882826175</v>
      </c>
      <c r="R20" s="59">
        <f t="shared" si="7"/>
        <v>141.0849882826175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1.24</v>
      </c>
      <c r="K21" s="120">
        <v>150</v>
      </c>
      <c r="L21" s="123">
        <v>50</v>
      </c>
      <c r="M21" s="52">
        <f t="shared" si="4"/>
        <v>62</v>
      </c>
      <c r="N21" s="76">
        <v>7</v>
      </c>
      <c r="O21" s="82">
        <v>8</v>
      </c>
      <c r="P21" s="52">
        <f t="shared" si="5"/>
        <v>45.202902293518036</v>
      </c>
      <c r="Q21" s="59">
        <f t="shared" si="6"/>
        <v>137.15933458744001</v>
      </c>
      <c r="R21" s="59">
        <f t="shared" si="7"/>
        <v>137.15933458744001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1.19</v>
      </c>
      <c r="K22" s="120">
        <v>160</v>
      </c>
      <c r="L22" s="123">
        <v>50</v>
      </c>
      <c r="M22" s="52">
        <f t="shared" si="4"/>
        <v>59.5</v>
      </c>
      <c r="N22" s="76">
        <v>7</v>
      </c>
      <c r="O22" s="82">
        <v>8</v>
      </c>
      <c r="P22" s="52">
        <f t="shared" si="5"/>
        <v>44.947670820866676</v>
      </c>
      <c r="Q22" s="59">
        <f t="shared" si="6"/>
        <v>132.37615857144147</v>
      </c>
      <c r="R22" s="59">
        <f t="shared" si="7"/>
        <v>132.37615857144147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1.18</v>
      </c>
      <c r="K23" s="120">
        <v>190</v>
      </c>
      <c r="L23" s="123">
        <v>50</v>
      </c>
      <c r="M23" s="52">
        <f t="shared" si="4"/>
        <v>59</v>
      </c>
      <c r="N23" s="76">
        <v>7</v>
      </c>
      <c r="O23" s="82">
        <v>8</v>
      </c>
      <c r="P23" s="52">
        <f t="shared" si="5"/>
        <v>44.896815670931041</v>
      </c>
      <c r="Q23" s="59">
        <f t="shared" si="6"/>
        <v>131.41243787184717</v>
      </c>
      <c r="R23" s="59">
        <f t="shared" si="7"/>
        <v>131.41243787184717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1.1599999999999999</v>
      </c>
      <c r="K24" s="120">
        <v>185</v>
      </c>
      <c r="L24" s="123">
        <v>50</v>
      </c>
      <c r="M24" s="52">
        <f t="shared" si="4"/>
        <v>57.999999999999993</v>
      </c>
      <c r="N24" s="76">
        <v>7</v>
      </c>
      <c r="O24" s="82">
        <v>8</v>
      </c>
      <c r="P24" s="52">
        <f t="shared" si="5"/>
        <v>44.795295879368076</v>
      </c>
      <c r="Q24" s="59">
        <f t="shared" si="6"/>
        <v>129.47788124045806</v>
      </c>
      <c r="R24" s="59">
        <f t="shared" si="7"/>
        <v>129.47788124045806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1.18</v>
      </c>
      <c r="K25" s="120">
        <v>150</v>
      </c>
      <c r="L25" s="123">
        <v>50</v>
      </c>
      <c r="M25" s="52">
        <f t="shared" si="4"/>
        <v>59</v>
      </c>
      <c r="N25" s="76">
        <v>7</v>
      </c>
      <c r="O25" s="82">
        <v>8</v>
      </c>
      <c r="P25" s="52">
        <f t="shared" si="5"/>
        <v>44.896815670931041</v>
      </c>
      <c r="Q25" s="59">
        <f t="shared" si="6"/>
        <v>131.41243787184717</v>
      </c>
      <c r="R25" s="59">
        <f t="shared" si="7"/>
        <v>131.41243787184717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>
        <v>150</v>
      </c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1.23</v>
      </c>
      <c r="K26" s="120">
        <v>160</v>
      </c>
      <c r="L26" s="123">
        <v>50</v>
      </c>
      <c r="M26" s="52">
        <f t="shared" si="4"/>
        <v>61.5</v>
      </c>
      <c r="N26" s="76">
        <v>7</v>
      </c>
      <c r="O26" s="82">
        <v>8</v>
      </c>
      <c r="P26" s="52">
        <f t="shared" si="5"/>
        <v>45.151728303558151</v>
      </c>
      <c r="Q26" s="59">
        <f t="shared" si="6"/>
        <v>136.20741068100716</v>
      </c>
      <c r="R26" s="59">
        <f t="shared" si="7"/>
        <v>136.20741068100716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1.2</v>
      </c>
      <c r="K27" s="120">
        <v>155</v>
      </c>
      <c r="L27" s="123">
        <v>50</v>
      </c>
      <c r="M27" s="52">
        <f t="shared" si="4"/>
        <v>60</v>
      </c>
      <c r="N27" s="76">
        <v>7</v>
      </c>
      <c r="O27" s="82">
        <v>7</v>
      </c>
      <c r="P27" s="52">
        <f t="shared" si="5"/>
        <v>48.085401977097867</v>
      </c>
      <c r="Q27" s="59">
        <f t="shared" si="6"/>
        <v>124.7779940127709</v>
      </c>
      <c r="R27" s="59">
        <f t="shared" si="7"/>
        <v>124.7779940127709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1.24</v>
      </c>
      <c r="K28" s="120">
        <v>180</v>
      </c>
      <c r="L28" s="123">
        <v>50</v>
      </c>
      <c r="M28" s="52">
        <f t="shared" si="4"/>
        <v>62</v>
      </c>
      <c r="N28" s="76">
        <v>7</v>
      </c>
      <c r="O28" s="82">
        <v>7</v>
      </c>
      <c r="P28" s="52">
        <f t="shared" si="5"/>
        <v>48.30518740266119</v>
      </c>
      <c r="Q28" s="59">
        <f t="shared" si="6"/>
        <v>128.35060442511471</v>
      </c>
      <c r="R28" s="59">
        <f t="shared" si="7"/>
        <v>128.35060442511471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1.23</v>
      </c>
      <c r="K29" s="120">
        <v>130</v>
      </c>
      <c r="L29" s="123">
        <v>50</v>
      </c>
      <c r="M29" s="52">
        <f t="shared" si="4"/>
        <v>61.5</v>
      </c>
      <c r="N29" s="76">
        <v>7</v>
      </c>
      <c r="O29" s="82">
        <v>7</v>
      </c>
      <c r="P29" s="52">
        <f t="shared" si="5"/>
        <v>48.250137978965533</v>
      </c>
      <c r="Q29" s="59">
        <f t="shared" si="6"/>
        <v>127.46077540091325</v>
      </c>
      <c r="R29" s="59">
        <f t="shared" si="7"/>
        <v>127.46077540091325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1.25</v>
      </c>
      <c r="K30" s="120">
        <v>120</v>
      </c>
      <c r="L30" s="123">
        <v>50</v>
      </c>
      <c r="M30" s="52">
        <f t="shared" si="4"/>
        <v>62.5</v>
      </c>
      <c r="N30" s="76">
        <v>7</v>
      </c>
      <c r="O30" s="82">
        <v>7</v>
      </c>
      <c r="P30" s="52">
        <f t="shared" si="5"/>
        <v>48.360305681161712</v>
      </c>
      <c r="Q30" s="59">
        <f t="shared" si="6"/>
        <v>129.23822362096081</v>
      </c>
      <c r="R30" s="59">
        <f t="shared" si="7"/>
        <v>129.23822362096081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1.19</v>
      </c>
      <c r="K31" s="120">
        <v>150</v>
      </c>
      <c r="L31" s="123">
        <v>50</v>
      </c>
      <c r="M31" s="52">
        <f t="shared" si="4"/>
        <v>59.5</v>
      </c>
      <c r="N31" s="76">
        <v>7</v>
      </c>
      <c r="O31" s="82">
        <v>7</v>
      </c>
      <c r="P31" s="52">
        <f t="shared" si="5"/>
        <v>48.030627113548412</v>
      </c>
      <c r="Q31" s="59">
        <f t="shared" si="6"/>
        <v>123.87929031061167</v>
      </c>
      <c r="R31" s="59">
        <f t="shared" si="7"/>
        <v>123.87929031061167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1.24</v>
      </c>
      <c r="K32" s="120">
        <v>180</v>
      </c>
      <c r="L32" s="123">
        <v>50</v>
      </c>
      <c r="M32" s="52">
        <f t="shared" si="4"/>
        <v>62</v>
      </c>
      <c r="N32" s="76">
        <v>7</v>
      </c>
      <c r="O32" s="82">
        <v>7</v>
      </c>
      <c r="P32" s="52">
        <f t="shared" si="5"/>
        <v>48.30518740266119</v>
      </c>
      <c r="Q32" s="59">
        <f t="shared" si="6"/>
        <v>128.35060442511471</v>
      </c>
      <c r="R32" s="59">
        <f t="shared" si="7"/>
        <v>128.35060442511471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1.22</v>
      </c>
      <c r="K33" s="120">
        <v>185</v>
      </c>
      <c r="L33" s="123">
        <v>50</v>
      </c>
      <c r="M33" s="52">
        <f t="shared" si="4"/>
        <v>61</v>
      </c>
      <c r="N33" s="76">
        <v>7</v>
      </c>
      <c r="O33" s="82">
        <v>7</v>
      </c>
      <c r="P33" s="52">
        <f t="shared" si="5"/>
        <v>48.195157324060091</v>
      </c>
      <c r="Q33" s="59">
        <f t="shared" si="6"/>
        <v>126.56873301572864</v>
      </c>
      <c r="R33" s="59">
        <f t="shared" si="7"/>
        <v>126.56873301572864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1.26</v>
      </c>
      <c r="K34" s="120">
        <v>250</v>
      </c>
      <c r="L34" s="123">
        <v>50</v>
      </c>
      <c r="M34" s="52">
        <f t="shared" si="4"/>
        <v>63</v>
      </c>
      <c r="N34" s="76">
        <v>7</v>
      </c>
      <c r="O34" s="82">
        <v>7</v>
      </c>
      <c r="P34" s="52">
        <f t="shared" si="5"/>
        <v>48.415492900589456</v>
      </c>
      <c r="Q34" s="59">
        <f t="shared" si="6"/>
        <v>130.12363651725411</v>
      </c>
      <c r="R34" s="59">
        <f t="shared" si="7"/>
        <v>130.12363651725411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1.25</v>
      </c>
      <c r="K35" s="120">
        <v>155</v>
      </c>
      <c r="L35" s="123">
        <v>50</v>
      </c>
      <c r="M35" s="52">
        <f t="shared" si="4"/>
        <v>62.5</v>
      </c>
      <c r="N35" s="76">
        <v>7</v>
      </c>
      <c r="O35" s="82">
        <v>7</v>
      </c>
      <c r="P35" s="52">
        <f t="shared" si="5"/>
        <v>48.360305681161712</v>
      </c>
      <c r="Q35" s="59">
        <f t="shared" si="6"/>
        <v>129.23822362096081</v>
      </c>
      <c r="R35" s="59">
        <f t="shared" si="7"/>
        <v>129.23822362096081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1.22</v>
      </c>
      <c r="K36" s="120">
        <v>160</v>
      </c>
      <c r="L36" s="123">
        <v>50</v>
      </c>
      <c r="M36" s="52">
        <f t="shared" si="4"/>
        <v>61</v>
      </c>
      <c r="N36" s="76">
        <v>7</v>
      </c>
      <c r="O36" s="82">
        <v>7</v>
      </c>
      <c r="P36" s="52">
        <f t="shared" si="5"/>
        <v>48.195157324060091</v>
      </c>
      <c r="Q36" s="59">
        <f t="shared" si="6"/>
        <v>126.56873301572864</v>
      </c>
      <c r="R36" s="59">
        <f t="shared" si="7"/>
        <v>126.56873301572864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1.23</v>
      </c>
      <c r="K37" s="120">
        <v>125</v>
      </c>
      <c r="L37" s="123">
        <v>50</v>
      </c>
      <c r="M37" s="52">
        <f t="shared" si="4"/>
        <v>61.5</v>
      </c>
      <c r="N37" s="76">
        <v>7</v>
      </c>
      <c r="O37" s="82">
        <v>7</v>
      </c>
      <c r="P37" s="52">
        <f t="shared" si="5"/>
        <v>48.250137978965533</v>
      </c>
      <c r="Q37" s="59">
        <f t="shared" si="6"/>
        <v>127.46077540091325</v>
      </c>
      <c r="R37" s="59">
        <f t="shared" si="7"/>
        <v>127.46077540091325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/>
      <c r="K38" s="121"/>
      <c r="L38" s="124">
        <v>50</v>
      </c>
      <c r="M38" s="92">
        <f t="shared" si="4"/>
        <v>0</v>
      </c>
      <c r="N38" s="93"/>
      <c r="O38" s="94"/>
      <c r="P38" s="92" t="str">
        <f t="shared" si="5"/>
        <v/>
      </c>
      <c r="Q38" s="96" t="str">
        <f t="shared" si="6"/>
        <v/>
      </c>
      <c r="R38" s="96" t="str">
        <f t="shared" si="7"/>
        <v/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>
        <v>30</v>
      </c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2024-12-10T03:19:09Z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