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ocuments/PCWD/sent monthly reports/"/>
    </mc:Choice>
  </mc:AlternateContent>
  <xr:revisionPtr revIDLastSave="0" documentId="8_{37FF0014-DCF9-4707-B633-889189EA14F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G81" i="1" l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<sst xmlns="http://schemas.openxmlformats.org/spreadsheetml/2006/main" count="65" uniqueCount="58">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</sst>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4" fillId="0" borderId="37" xfId="0" applyFont="1" applyBorder="1"/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4" fillId="0" borderId="33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8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/>
    <xf numFmtId="16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593725</xdr:colOff>
      <xdr:row>35</xdr:row>
      <xdr:rowOff>76200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3725" y="8350250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1066800</xdr:colOff>
      <xdr:row>37</xdr:row>
      <xdr:rowOff>28575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05625" y="91725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K49" sqref="K49"/>
    </sheetView>
  </sheetViews>
  <sheetFormatPr defaultColWidth="12.54296875" defaultRowHeight="15" customHeight="1" x14ac:dyDescent="0.25"/>
  <cols>
    <col min="1" max="1" width="18.81640625" customWidth="1"/>
    <col min="2" max="5" width="10.7265625" customWidth="1"/>
    <col min="6" max="6" width="12.453125" customWidth="1"/>
    <col min="7" max="7" width="13.453125" customWidth="1"/>
    <col min="8" max="8" width="22.54296875" customWidth="1"/>
    <col min="9" max="9" width="20.7265625" customWidth="1"/>
    <col min="10" max="26" width="8.54296875" customWidth="1"/>
  </cols>
  <sheetData>
    <row r="1" spans="1:26" ht="15.75" customHeight="1" x14ac:dyDescent="0.3">
      <c r="A1" s="91" t="s">
        <v>0</v>
      </c>
      <c r="B1" s="78"/>
      <c r="C1" s="78"/>
      <c r="D1" s="78"/>
      <c r="E1" s="78"/>
      <c r="F1" s="78"/>
      <c r="G1" s="7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86" t="s">
        <v>3</v>
      </c>
      <c r="B2" s="87"/>
      <c r="C2" s="87"/>
      <c r="D2" s="87"/>
      <c r="E2" s="87"/>
      <c r="F2" s="87"/>
      <c r="G2" s="87"/>
      <c r="H2" s="4" t="s">
        <v>4</v>
      </c>
      <c r="I2" s="70">
        <v>45925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5" t="s">
        <v>5</v>
      </c>
      <c r="B3" s="92" t="s">
        <v>6</v>
      </c>
      <c r="C3" s="90"/>
      <c r="D3" s="90"/>
      <c r="E3" s="95" t="s">
        <v>57</v>
      </c>
      <c r="F3" s="95"/>
      <c r="G3" s="95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3" t="s">
        <v>18</v>
      </c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35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35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35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35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35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35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35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35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35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35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35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35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35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35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35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35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35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35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35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35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35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35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35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35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35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35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35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35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35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35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35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3">
      <c r="A36" s="98" t="s">
        <v>19</v>
      </c>
      <c r="B36" s="99"/>
      <c r="C36" s="99"/>
      <c r="D36" s="99"/>
      <c r="E36" s="100"/>
      <c r="F36" s="98" t="s">
        <v>20</v>
      </c>
      <c r="G36" s="99"/>
      <c r="H36" s="99"/>
      <c r="I36" s="10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101" t="s">
        <v>21</v>
      </c>
      <c r="B37" s="102"/>
      <c r="C37" s="102"/>
      <c r="D37" s="102"/>
      <c r="E37" s="21" t="s">
        <v>22</v>
      </c>
      <c r="F37" s="101" t="s">
        <v>23</v>
      </c>
      <c r="G37" s="103"/>
      <c r="H37" s="96" t="s">
        <v>24</v>
      </c>
      <c r="I37" s="9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5">
      <c r="A38" s="104" t="s">
        <v>25</v>
      </c>
      <c r="B38" s="105"/>
      <c r="C38" s="105"/>
      <c r="D38" s="105"/>
      <c r="E38" s="23" t="s">
        <v>22</v>
      </c>
      <c r="F38" s="73" t="s">
        <v>22</v>
      </c>
      <c r="G38" s="74"/>
      <c r="H38" s="75" t="s">
        <v>22</v>
      </c>
      <c r="I38" s="7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3">
      <c r="A39" s="106" t="s">
        <v>26</v>
      </c>
      <c r="B39" s="72"/>
      <c r="C39" s="72"/>
      <c r="D39" s="72"/>
      <c r="E39" s="107"/>
      <c r="F39" s="80" t="s">
        <v>27</v>
      </c>
      <c r="G39" s="81"/>
      <c r="H39" s="81"/>
      <c r="I39" s="8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3">
      <c r="A40" s="108"/>
      <c r="B40" s="78"/>
      <c r="C40" s="78"/>
      <c r="D40" s="78"/>
      <c r="E40" s="109"/>
      <c r="F40" s="80" t="s">
        <v>28</v>
      </c>
      <c r="G40" s="81"/>
      <c r="H40" s="82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3">
      <c r="A41" s="110"/>
      <c r="B41" s="105"/>
      <c r="C41" s="105"/>
      <c r="D41" s="105"/>
      <c r="E41" s="76"/>
      <c r="F41" s="80" t="s">
        <v>29</v>
      </c>
      <c r="G41" s="81"/>
      <c r="H41" s="82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83" t="s">
        <v>31</v>
      </c>
      <c r="B42" s="72"/>
      <c r="C42" s="72"/>
      <c r="D42" s="72"/>
      <c r="E42" s="72"/>
      <c r="F42" s="72"/>
      <c r="G42" s="72"/>
      <c r="H42" s="72"/>
      <c r="I42" s="7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5">
      <c r="A43" s="84" t="s">
        <v>32</v>
      </c>
      <c r="B43" s="78"/>
      <c r="C43" s="78"/>
      <c r="D43" s="78"/>
      <c r="E43" s="78"/>
      <c r="F43" s="78"/>
      <c r="G43" s="78"/>
      <c r="H43" s="78"/>
      <c r="I43" s="7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5">
      <c r="A44" s="85" t="s">
        <v>33</v>
      </c>
      <c r="B44" s="78"/>
      <c r="C44" s="78"/>
      <c r="D44" s="78"/>
      <c r="E44" s="78"/>
      <c r="F44" s="78"/>
      <c r="G44" s="78"/>
      <c r="H44" s="78"/>
      <c r="I44" s="7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86" t="s">
        <v>34</v>
      </c>
      <c r="B46" s="87"/>
      <c r="C46" s="87"/>
      <c r="D46" s="87"/>
      <c r="E46" s="87"/>
      <c r="F46" s="87"/>
      <c r="G46" s="88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">
      <c r="A47" s="28" t="s">
        <v>5</v>
      </c>
      <c r="B47" s="89" t="s">
        <v>10</v>
      </c>
      <c r="C47" s="90"/>
      <c r="D47" s="29" t="s">
        <v>7</v>
      </c>
      <c r="E47" s="30" t="s">
        <v>8</v>
      </c>
      <c r="F47" s="30" t="s">
        <v>36</v>
      </c>
      <c r="G47" s="111">
        <v>45925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3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4">
      <c r="A51" s="48">
        <v>1</v>
      </c>
      <c r="B51" s="49">
        <v>1.21</v>
      </c>
      <c r="C51" s="50">
        <v>82.6</v>
      </c>
      <c r="D51" s="51">
        <f t="shared" ref="D51:D80" si="0">IF(B51="","",B51*C51)</f>
        <v>99.945999999999984</v>
      </c>
      <c r="E51" s="52">
        <v>12</v>
      </c>
      <c r="F51" s="53">
        <v>7.36</v>
      </c>
      <c r="G51" s="51">
        <f t="shared" ref="G51:G81" si="1">IF(B51="","",IF(E51&lt;12.5,(0.353*$I$47)*(12.006+EXP(2.46-0.073*E51+0.125*B51+0.389*F51)),(0.361*$I$47)*(-2.261+EXP(2.69-0.065*E51+0.111*B51+0.361*F51))))</f>
        <v>39.296081019116436</v>
      </c>
      <c r="H51" s="54" t="str">
        <f t="shared" ref="H51:H81" si="2">IF(D51="","",IF(D51&gt;=G51,"YES","NO"))</f>
        <v>YES</v>
      </c>
      <c r="I51" s="55">
        <v>70.400000000000006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4">
      <c r="A52" s="17">
        <v>2</v>
      </c>
      <c r="B52" s="56">
        <v>1.36</v>
      </c>
      <c r="C52" s="50">
        <v>82.6</v>
      </c>
      <c r="D52" s="57">
        <f t="shared" si="0"/>
        <v>112.336</v>
      </c>
      <c r="E52" s="52">
        <v>12.1</v>
      </c>
      <c r="F52" s="18">
        <v>7.4</v>
      </c>
      <c r="G52" s="57">
        <f t="shared" si="1"/>
        <v>40.255900612338543</v>
      </c>
      <c r="H52" s="58" t="str">
        <f t="shared" si="2"/>
        <v>YES</v>
      </c>
      <c r="I52" s="59">
        <v>68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4">
      <c r="A53" s="17">
        <v>3</v>
      </c>
      <c r="B53" s="56">
        <v>1.8</v>
      </c>
      <c r="C53" s="50">
        <v>82.6</v>
      </c>
      <c r="D53" s="57">
        <f t="shared" si="0"/>
        <v>148.68</v>
      </c>
      <c r="E53" s="52">
        <v>12</v>
      </c>
      <c r="F53" s="18">
        <v>7.45</v>
      </c>
      <c r="G53" s="57">
        <f t="shared" si="1"/>
        <v>43.324056687531346</v>
      </c>
      <c r="H53" s="58" t="str">
        <f t="shared" si="2"/>
        <v>YES</v>
      </c>
      <c r="I53" s="59">
        <v>72.400000000000006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4">
      <c r="A54" s="17">
        <v>4</v>
      </c>
      <c r="B54" s="56">
        <v>1.39</v>
      </c>
      <c r="C54" s="50">
        <v>82.6</v>
      </c>
      <c r="D54" s="57">
        <f t="shared" si="0"/>
        <v>114.81399999999998</v>
      </c>
      <c r="E54" s="52">
        <v>12.1</v>
      </c>
      <c r="F54" s="18">
        <v>7.48</v>
      </c>
      <c r="G54" s="57">
        <f t="shared" si="1"/>
        <v>41.533994761455361</v>
      </c>
      <c r="H54" s="58" t="str">
        <f t="shared" si="2"/>
        <v>YES</v>
      </c>
      <c r="I54" s="59">
        <v>78.400000000000006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4">
      <c r="A55" s="17">
        <v>5</v>
      </c>
      <c r="B55" s="56">
        <v>1.07</v>
      </c>
      <c r="C55" s="50">
        <v>82.6</v>
      </c>
      <c r="D55" s="57">
        <f t="shared" si="0"/>
        <v>88.382000000000005</v>
      </c>
      <c r="E55" s="52">
        <v>12</v>
      </c>
      <c r="F55" s="18">
        <v>7.44</v>
      </c>
      <c r="G55" s="57">
        <f t="shared" si="1"/>
        <v>39.776836991771184</v>
      </c>
      <c r="H55" s="58" t="str">
        <f t="shared" si="2"/>
        <v>YES</v>
      </c>
      <c r="I55" s="59">
        <v>75.3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4">
      <c r="A56" s="17">
        <v>6</v>
      </c>
      <c r="B56" s="56">
        <v>1.1299999999999999</v>
      </c>
      <c r="C56" s="50">
        <v>82.6</v>
      </c>
      <c r="D56" s="57">
        <f t="shared" si="0"/>
        <v>93.33799999999998</v>
      </c>
      <c r="E56" s="52">
        <v>12.1</v>
      </c>
      <c r="F56" s="18">
        <v>7.42</v>
      </c>
      <c r="G56" s="57">
        <f t="shared" si="1"/>
        <v>39.508471890487243</v>
      </c>
      <c r="H56" s="58" t="str">
        <f t="shared" si="2"/>
        <v>YES</v>
      </c>
      <c r="I56" s="59">
        <v>76.2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4">
      <c r="A57" s="17">
        <v>7</v>
      </c>
      <c r="B57" s="56">
        <v>0.62</v>
      </c>
      <c r="C57" s="50">
        <v>82.6</v>
      </c>
      <c r="D57" s="57">
        <f t="shared" si="0"/>
        <v>51.211999999999996</v>
      </c>
      <c r="E57" s="52">
        <v>12</v>
      </c>
      <c r="F57" s="18">
        <v>7.45</v>
      </c>
      <c r="G57" s="57">
        <f t="shared" si="1"/>
        <v>37.963906360003044</v>
      </c>
      <c r="H57" s="58" t="str">
        <f t="shared" si="2"/>
        <v>YES</v>
      </c>
      <c r="I57" s="59">
        <v>74.8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4">
      <c r="A58" s="17">
        <v>8</v>
      </c>
      <c r="B58" s="56">
        <v>0.67</v>
      </c>
      <c r="C58" s="50">
        <v>82.6</v>
      </c>
      <c r="D58" s="57">
        <f t="shared" si="0"/>
        <v>55.341999999999999</v>
      </c>
      <c r="E58" s="52">
        <v>12.1</v>
      </c>
      <c r="F58" s="18">
        <v>7.4</v>
      </c>
      <c r="G58" s="57">
        <f t="shared" si="1"/>
        <v>37.279566151754047</v>
      </c>
      <c r="H58" s="58" t="str">
        <f t="shared" si="2"/>
        <v>YES</v>
      </c>
      <c r="I58" s="59">
        <v>78.3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4">
      <c r="A59" s="17">
        <v>9</v>
      </c>
      <c r="B59" s="56">
        <v>0.7</v>
      </c>
      <c r="C59" s="50">
        <v>82.6</v>
      </c>
      <c r="D59" s="57">
        <f t="shared" si="0"/>
        <v>57.819999999999993</v>
      </c>
      <c r="E59" s="52">
        <v>12</v>
      </c>
      <c r="F59" s="18">
        <v>7.5</v>
      </c>
      <c r="G59" s="57">
        <f t="shared" si="1"/>
        <v>38.971900691793515</v>
      </c>
      <c r="H59" s="58" t="str">
        <f t="shared" si="2"/>
        <v>YES</v>
      </c>
      <c r="I59" s="59">
        <v>79.400000000000006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4">
      <c r="A60" s="17">
        <v>10</v>
      </c>
      <c r="B60" s="56">
        <v>1.72</v>
      </c>
      <c r="C60" s="50">
        <v>82.6</v>
      </c>
      <c r="D60" s="57">
        <f t="shared" si="0"/>
        <v>142.07199999999997</v>
      </c>
      <c r="E60" s="52">
        <v>12.1</v>
      </c>
      <c r="F60" s="18">
        <v>7.4</v>
      </c>
      <c r="G60" s="57">
        <f t="shared" si="1"/>
        <v>41.913722064641881</v>
      </c>
      <c r="H60" s="58" t="str">
        <f t="shared" si="2"/>
        <v>YES</v>
      </c>
      <c r="I60" s="59">
        <v>71.2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4">
      <c r="A61" s="17">
        <v>11</v>
      </c>
      <c r="B61" s="56">
        <v>1.78</v>
      </c>
      <c r="C61" s="50">
        <v>82.6</v>
      </c>
      <c r="D61" s="57">
        <f t="shared" si="0"/>
        <v>147.02799999999999</v>
      </c>
      <c r="E61" s="52">
        <v>12</v>
      </c>
      <c r="F61" s="18">
        <v>7.49</v>
      </c>
      <c r="G61" s="57">
        <f t="shared" si="1"/>
        <v>43.837866924548649</v>
      </c>
      <c r="H61" s="58" t="str">
        <f t="shared" si="2"/>
        <v>YES</v>
      </c>
      <c r="I61" s="59">
        <v>74.2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4">
      <c r="A62" s="17">
        <v>12</v>
      </c>
      <c r="B62" s="56">
        <v>1.6</v>
      </c>
      <c r="C62" s="50">
        <v>82.6</v>
      </c>
      <c r="D62" s="57">
        <f t="shared" si="0"/>
        <v>132.16</v>
      </c>
      <c r="E62" s="52">
        <v>12.1</v>
      </c>
      <c r="F62" s="18">
        <v>7.49</v>
      </c>
      <c r="G62" s="57">
        <f t="shared" si="1"/>
        <v>42.675204122004516</v>
      </c>
      <c r="H62" s="58" t="str">
        <f t="shared" si="2"/>
        <v>YES</v>
      </c>
      <c r="I62" s="59">
        <v>71.099999999999994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4">
      <c r="A63" s="17">
        <v>13</v>
      </c>
      <c r="B63" s="56">
        <v>1.84</v>
      </c>
      <c r="C63" s="50">
        <v>82.6</v>
      </c>
      <c r="D63" s="57">
        <f t="shared" si="0"/>
        <v>151.98400000000001</v>
      </c>
      <c r="E63" s="52">
        <v>12</v>
      </c>
      <c r="F63" s="18">
        <v>7.55</v>
      </c>
      <c r="G63" s="57">
        <f t="shared" si="1"/>
        <v>45.078150045310295</v>
      </c>
      <c r="H63" s="58" t="str">
        <f t="shared" si="2"/>
        <v>YES</v>
      </c>
      <c r="I63" s="59">
        <v>75.900000000000006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4">
      <c r="A64" s="17">
        <v>14</v>
      </c>
      <c r="B64" s="56">
        <v>0.77</v>
      </c>
      <c r="C64" s="50">
        <v>82.6</v>
      </c>
      <c r="D64" s="57">
        <f t="shared" si="0"/>
        <v>63.601999999999997</v>
      </c>
      <c r="E64" s="52">
        <v>12.1</v>
      </c>
      <c r="F64" s="18">
        <v>7.45</v>
      </c>
      <c r="G64" s="57">
        <f t="shared" si="1"/>
        <v>38.352285866280774</v>
      </c>
      <c r="H64" s="58" t="str">
        <f t="shared" si="2"/>
        <v>YES</v>
      </c>
      <c r="I64" s="59">
        <v>73.400000000000006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4">
      <c r="A65" s="17">
        <v>15</v>
      </c>
      <c r="B65" s="56">
        <v>0.87</v>
      </c>
      <c r="C65" s="50">
        <v>82.6</v>
      </c>
      <c r="D65" s="57">
        <f t="shared" si="0"/>
        <v>71.861999999999995</v>
      </c>
      <c r="E65" s="52">
        <v>12</v>
      </c>
      <c r="F65" s="18">
        <v>7.45</v>
      </c>
      <c r="G65" s="57">
        <f t="shared" si="1"/>
        <v>39.034477803143119</v>
      </c>
      <c r="H65" s="58" t="str">
        <f t="shared" si="2"/>
        <v>YES</v>
      </c>
      <c r="I65" s="59">
        <v>74.2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4">
      <c r="A66" s="17">
        <v>16</v>
      </c>
      <c r="B66" s="56">
        <v>1.04</v>
      </c>
      <c r="C66" s="50">
        <v>82.6</v>
      </c>
      <c r="D66" s="57">
        <f t="shared" si="0"/>
        <v>85.903999999999996</v>
      </c>
      <c r="E66" s="52">
        <v>12.1</v>
      </c>
      <c r="F66" s="18">
        <v>7.44</v>
      </c>
      <c r="G66" s="57">
        <f t="shared" si="1"/>
        <v>39.386295860491749</v>
      </c>
      <c r="H66" s="58" t="str">
        <f t="shared" si="2"/>
        <v>YES</v>
      </c>
      <c r="I66" s="59">
        <v>72.400000000000006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4">
      <c r="A67" s="17">
        <v>17</v>
      </c>
      <c r="B67" s="56">
        <v>1.42</v>
      </c>
      <c r="C67" s="50">
        <v>82.6</v>
      </c>
      <c r="D67" s="57">
        <f t="shared" si="0"/>
        <v>117.29199999999999</v>
      </c>
      <c r="E67" s="52">
        <v>12</v>
      </c>
      <c r="F67" s="18">
        <v>7.45</v>
      </c>
      <c r="G67" s="57">
        <f t="shared" si="1"/>
        <v>41.510878484649574</v>
      </c>
      <c r="H67" s="58" t="str">
        <f t="shared" si="2"/>
        <v>YES</v>
      </c>
      <c r="I67" s="59">
        <v>70.400000000000006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4">
      <c r="A68" s="17">
        <v>18</v>
      </c>
      <c r="B68" s="56">
        <v>1.33</v>
      </c>
      <c r="C68" s="50">
        <v>82.6</v>
      </c>
      <c r="D68" s="57">
        <f t="shared" si="0"/>
        <v>109.858</v>
      </c>
      <c r="E68" s="52">
        <v>12.1</v>
      </c>
      <c r="F68" s="18">
        <v>7.42</v>
      </c>
      <c r="G68" s="57">
        <f t="shared" si="1"/>
        <v>40.401345150164168</v>
      </c>
      <c r="H68" s="58" t="str">
        <f t="shared" si="2"/>
        <v>YES</v>
      </c>
      <c r="I68" s="59">
        <v>78.7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4">
      <c r="A69" s="17">
        <v>19</v>
      </c>
      <c r="B69" s="56">
        <v>1.01</v>
      </c>
      <c r="C69" s="50">
        <v>82.6</v>
      </c>
      <c r="D69" s="57">
        <f t="shared" si="0"/>
        <v>83.426000000000002</v>
      </c>
      <c r="E69" s="52">
        <v>12</v>
      </c>
      <c r="F69" s="18">
        <v>7.71</v>
      </c>
      <c r="G69" s="57">
        <f t="shared" si="1"/>
        <v>43.417583801375876</v>
      </c>
      <c r="H69" s="58" t="str">
        <f t="shared" si="2"/>
        <v>YES</v>
      </c>
      <c r="I69" s="59">
        <v>75.2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4">
      <c r="A70" s="17">
        <v>20</v>
      </c>
      <c r="B70" s="56">
        <v>1.08</v>
      </c>
      <c r="C70" s="50">
        <v>82.6</v>
      </c>
      <c r="D70" s="57">
        <f t="shared" si="0"/>
        <v>89.207999999999998</v>
      </c>
      <c r="E70" s="52">
        <v>12.1</v>
      </c>
      <c r="F70" s="18">
        <v>7.49</v>
      </c>
      <c r="G70" s="57">
        <f t="shared" si="1"/>
        <v>40.25626079196558</v>
      </c>
      <c r="H70" s="58" t="str">
        <f t="shared" si="2"/>
        <v>YES</v>
      </c>
      <c r="I70" s="59">
        <v>75.8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4">
      <c r="A71" s="17">
        <v>21</v>
      </c>
      <c r="B71" s="56">
        <v>0.91</v>
      </c>
      <c r="C71" s="50">
        <v>82.6</v>
      </c>
      <c r="D71" s="57">
        <f t="shared" si="0"/>
        <v>75.165999999999997</v>
      </c>
      <c r="E71" s="52">
        <v>12</v>
      </c>
      <c r="F71" s="18">
        <v>7.34</v>
      </c>
      <c r="G71" s="57">
        <f t="shared" si="1"/>
        <v>37.744059387329301</v>
      </c>
      <c r="H71" s="58" t="str">
        <f t="shared" si="2"/>
        <v>YES</v>
      </c>
      <c r="I71" s="59">
        <v>78.400000000000006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4">
      <c r="A72" s="17">
        <v>22</v>
      </c>
      <c r="B72" s="56">
        <v>1.1200000000000001</v>
      </c>
      <c r="C72" s="50">
        <v>82.6</v>
      </c>
      <c r="D72" s="57">
        <f t="shared" si="0"/>
        <v>92.512</v>
      </c>
      <c r="E72" s="52">
        <v>12.1</v>
      </c>
      <c r="F72" s="18">
        <v>7.39</v>
      </c>
      <c r="G72" s="57">
        <f t="shared" si="1"/>
        <v>39.05571005780233</v>
      </c>
      <c r="H72" s="58" t="str">
        <f t="shared" si="2"/>
        <v>YES</v>
      </c>
      <c r="I72" s="59">
        <v>74.3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4">
      <c r="A73" s="17">
        <v>23</v>
      </c>
      <c r="B73" s="56">
        <v>1.23</v>
      </c>
      <c r="C73" s="50">
        <v>82.6</v>
      </c>
      <c r="D73" s="57">
        <f t="shared" si="0"/>
        <v>101.59799999999998</v>
      </c>
      <c r="E73" s="52">
        <v>12</v>
      </c>
      <c r="F73" s="18">
        <v>7.49</v>
      </c>
      <c r="G73" s="57">
        <f t="shared" si="1"/>
        <v>41.206861226308973</v>
      </c>
      <c r="H73" s="58" t="str">
        <f t="shared" si="2"/>
        <v>YES</v>
      </c>
      <c r="I73" s="59">
        <v>75.2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4">
      <c r="A74" s="17">
        <v>24</v>
      </c>
      <c r="B74" s="56">
        <v>1.35</v>
      </c>
      <c r="C74" s="50">
        <v>82.6</v>
      </c>
      <c r="D74" s="57">
        <f t="shared" si="0"/>
        <v>111.51</v>
      </c>
      <c r="E74" s="52">
        <v>12.1</v>
      </c>
      <c r="F74" s="18">
        <v>7.4</v>
      </c>
      <c r="G74" s="57">
        <f t="shared" si="1"/>
        <v>40.210906511244922</v>
      </c>
      <c r="H74" s="58" t="str">
        <f t="shared" si="2"/>
        <v>YES</v>
      </c>
      <c r="I74" s="59">
        <v>75.5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4">
      <c r="A75" s="17">
        <v>25</v>
      </c>
      <c r="B75" s="56">
        <v>0.86</v>
      </c>
      <c r="C75" s="50">
        <v>82.6</v>
      </c>
      <c r="D75" s="57">
        <f t="shared" si="0"/>
        <v>71.035999999999987</v>
      </c>
      <c r="E75" s="52">
        <v>12</v>
      </c>
      <c r="F75" s="18">
        <v>7.49</v>
      </c>
      <c r="G75" s="57">
        <f t="shared" si="1"/>
        <v>39.535993498553616</v>
      </c>
      <c r="H75" s="58" t="str">
        <f t="shared" si="2"/>
        <v>YES</v>
      </c>
      <c r="I75" s="59">
        <v>71.5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4">
      <c r="A76" s="17">
        <v>26</v>
      </c>
      <c r="B76" s="56">
        <v>1.2</v>
      </c>
      <c r="C76" s="50">
        <v>82.6</v>
      </c>
      <c r="D76" s="57">
        <f t="shared" si="0"/>
        <v>99.11999999999999</v>
      </c>
      <c r="E76" s="52">
        <v>12.1</v>
      </c>
      <c r="F76" s="18">
        <v>7.49</v>
      </c>
      <c r="G76" s="57">
        <f t="shared" si="1"/>
        <v>40.800605311318741</v>
      </c>
      <c r="H76" s="58" t="str">
        <f t="shared" si="2"/>
        <v>YES</v>
      </c>
      <c r="I76" s="59">
        <v>72.8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4">
      <c r="A77" s="17">
        <v>27</v>
      </c>
      <c r="B77" s="56">
        <v>1.1200000000000001</v>
      </c>
      <c r="C77" s="50">
        <v>82.6</v>
      </c>
      <c r="D77" s="57">
        <f t="shared" si="0"/>
        <v>92.512</v>
      </c>
      <c r="E77" s="52">
        <v>12</v>
      </c>
      <c r="F77" s="18">
        <v>7.5</v>
      </c>
      <c r="G77" s="57">
        <f t="shared" si="1"/>
        <v>40.844140569560345</v>
      </c>
      <c r="H77" s="58" t="str">
        <f t="shared" si="2"/>
        <v>YES</v>
      </c>
      <c r="I77" s="59">
        <v>76.2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4">
      <c r="A78" s="17">
        <v>28</v>
      </c>
      <c r="B78" s="56">
        <v>0.84</v>
      </c>
      <c r="C78" s="50">
        <v>82.6</v>
      </c>
      <c r="D78" s="57">
        <f t="shared" si="0"/>
        <v>69.383999999999986</v>
      </c>
      <c r="E78" s="52">
        <v>12.1</v>
      </c>
      <c r="F78" s="18">
        <v>7.44</v>
      </c>
      <c r="G78" s="57">
        <f t="shared" si="1"/>
        <v>38.518484257072387</v>
      </c>
      <c r="H78" s="58" t="str">
        <f t="shared" si="2"/>
        <v>YES</v>
      </c>
      <c r="I78" s="59">
        <v>84.2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4">
      <c r="A79" s="17">
        <v>29</v>
      </c>
      <c r="B79" s="56">
        <v>1.02</v>
      </c>
      <c r="C79" s="50">
        <v>82.6</v>
      </c>
      <c r="D79" s="57">
        <f t="shared" si="0"/>
        <v>84.251999999999995</v>
      </c>
      <c r="E79" s="52">
        <v>12</v>
      </c>
      <c r="F79" s="18">
        <v>7.45</v>
      </c>
      <c r="G79" s="57">
        <f t="shared" si="1"/>
        <v>39.693064505366181</v>
      </c>
      <c r="H79" s="58" t="str">
        <f t="shared" si="2"/>
        <v>YES</v>
      </c>
      <c r="I79" s="59">
        <v>72.3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4">
      <c r="A80" s="17">
        <v>30</v>
      </c>
      <c r="B80" s="56">
        <v>1.27</v>
      </c>
      <c r="C80" s="50">
        <v>82.6</v>
      </c>
      <c r="D80" s="57">
        <f t="shared" si="0"/>
        <v>104.902</v>
      </c>
      <c r="E80" s="52">
        <v>12.1</v>
      </c>
      <c r="F80" s="18">
        <v>7.5</v>
      </c>
      <c r="G80" s="57">
        <f t="shared" si="1"/>
        <v>41.265688283155583</v>
      </c>
      <c r="H80" s="58" t="str">
        <f t="shared" si="2"/>
        <v>YES</v>
      </c>
      <c r="I80" s="59">
        <v>68.2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4">
      <c r="A81" s="19">
        <v>31</v>
      </c>
      <c r="B81" s="60"/>
      <c r="C81" s="50">
        <v>82.6</v>
      </c>
      <c r="D81" s="61"/>
      <c r="E81" s="52">
        <v>12</v>
      </c>
      <c r="F81" s="20"/>
      <c r="G81" s="61" t="str">
        <f t="shared" si="1"/>
        <v/>
      </c>
      <c r="H81" s="62" t="str">
        <f t="shared" si="2"/>
        <v/>
      </c>
      <c r="I81" s="6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3">
      <c r="A82" s="64" t="s">
        <v>53</v>
      </c>
      <c r="B82" s="65"/>
      <c r="C82" s="65"/>
      <c r="D82" s="66"/>
      <c r="E82" s="67"/>
      <c r="F82" s="68"/>
      <c r="G82" s="67"/>
      <c r="H82" s="71" t="s">
        <v>54</v>
      </c>
      <c r="I82" s="7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5">
      <c r="A83" s="77" t="s">
        <v>55</v>
      </c>
      <c r="B83" s="78"/>
      <c r="C83" s="78"/>
      <c r="D83" s="78"/>
      <c r="E83" s="78"/>
      <c r="F83" s="78"/>
      <c r="G83" s="78"/>
      <c r="H83" s="78"/>
      <c r="I83" s="7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79" t="s">
        <v>56</v>
      </c>
      <c r="B84" s="78"/>
      <c r="C84" s="78"/>
      <c r="D84" s="78"/>
      <c r="E84" s="78"/>
      <c r="F84" s="78"/>
      <c r="G84" s="78"/>
      <c r="H84" s="7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37:I37"/>
    <mergeCell ref="F39:I39"/>
    <mergeCell ref="A36:E36"/>
    <mergeCell ref="F36:I36"/>
    <mergeCell ref="A37:D37"/>
    <mergeCell ref="F37:G37"/>
    <mergeCell ref="A38:D38"/>
    <mergeCell ref="A39:E41"/>
    <mergeCell ref="A1:G1"/>
    <mergeCell ref="A2:G2"/>
    <mergeCell ref="B3:D3"/>
    <mergeCell ref="H4:I4"/>
    <mergeCell ref="E3:G3"/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2025-10-06T01:29:16Z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