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closed operational\2024\10-October\swtr3763\"/>
    </mc:Choice>
  </mc:AlternateContent>
  <xr:revisionPtr revIDLastSave="0" documentId="13_ncr:1_{E0E5A207-F38D-4D52-815C-D779DB7F3DFB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0750" yWindow="420" windowWidth="20850" windowHeight="14430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2" l="1"/>
  <c r="D37" i="32"/>
  <c r="D38" i="32"/>
  <c r="G11" i="32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H20" i="32"/>
  <c r="G21" i="32"/>
  <c r="G22" i="32"/>
  <c r="G23" i="32"/>
  <c r="G24" i="32"/>
  <c r="G25" i="32"/>
  <c r="H25" i="32"/>
  <c r="G26" i="32"/>
  <c r="G27" i="32"/>
  <c r="H27" i="32"/>
  <c r="G28" i="32"/>
  <c r="H28" i="32"/>
  <c r="G29" i="32"/>
  <c r="G30" i="32"/>
  <c r="G31" i="32"/>
  <c r="G32" i="32"/>
  <c r="G33" i="32"/>
  <c r="H33" i="32"/>
  <c r="G34" i="32"/>
  <c r="G35" i="32"/>
  <c r="H35" i="32"/>
  <c r="G36" i="32"/>
  <c r="H36" i="32" s="1"/>
  <c r="G37" i="32"/>
  <c r="H37" i="32" s="1"/>
  <c r="G38" i="32"/>
  <c r="H38" i="32" s="1"/>
  <c r="D11" i="32"/>
  <c r="H11" i="32" s="1"/>
  <c r="D12" i="32"/>
  <c r="H12" i="32" s="1"/>
  <c r="D13" i="32"/>
  <c r="H13" i="32" s="1"/>
  <c r="D14" i="32"/>
  <c r="D15" i="32"/>
  <c r="D16" i="32"/>
  <c r="D17" i="32"/>
  <c r="H17" i="32" s="1"/>
  <c r="D18" i="32"/>
  <c r="D19" i="32"/>
  <c r="D20" i="32"/>
  <c r="D21" i="32"/>
  <c r="H21" i="32" s="1"/>
  <c r="D22" i="32"/>
  <c r="H22" i="32" s="1"/>
  <c r="D23" i="32"/>
  <c r="H23" i="32" s="1"/>
  <c r="D24" i="32"/>
  <c r="H24" i="32" s="1"/>
  <c r="D25" i="32"/>
  <c r="D26" i="32"/>
  <c r="H26" i="32" s="1"/>
  <c r="D27" i="32"/>
  <c r="D28" i="32"/>
  <c r="D29" i="32"/>
  <c r="H29" i="32" s="1"/>
  <c r="D30" i="32"/>
  <c r="H30" i="32" s="1"/>
  <c r="D31" i="32"/>
  <c r="H31" i="32" s="1"/>
  <c r="D32" i="32"/>
  <c r="H32" i="32" s="1"/>
  <c r="D33" i="32"/>
  <c r="D34" i="32"/>
  <c r="H34" i="32" s="1"/>
  <c r="D35" i="32"/>
  <c r="B3" i="29"/>
  <c r="E9" i="29"/>
  <c r="B4" i="29"/>
  <c r="C4" i="29" s="1"/>
  <c r="B7" i="29"/>
  <c r="B6" i="29"/>
  <c r="B5" i="29"/>
  <c r="C44" i="31"/>
  <c r="H44" i="31"/>
  <c r="H19" i="32" l="1"/>
  <c r="H18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<sst xmlns="http://schemas.openxmlformats.org/spreadsheetml/2006/main" count="191" uniqueCount="140">
  <si>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</si>
  <si>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</si>
  <si>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</si>
  <si>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</si>
  <si>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</si>
  <si>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</si>
  <si>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</si>
  <si>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</si>
  <si>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</si>
  <si>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</si>
  <si>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</si>
  <si>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</si>
  <si>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</si>
  <si>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</si>
  <si>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</si>
  <si>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</si>
  <si>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</si>
  <si>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</si>
  <si>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</si>
  <si>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</si>
  <si>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</si>
  <si>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</si>
  <si>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</si>
  <si>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</si>
  <si>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</si>
  <si>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</si>
  <si>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</si>
  <si>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</si>
  <si>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</si>
  <si>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</si>
  <si>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</si>
  <si>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</si>
  <si>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</si>
  <si>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</si>
  <si>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</si>
  <si>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</si>
  <si>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</si>
  <si>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</si>
  <si>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</si>
  <si>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</si>
  <si>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</si>
  <si>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</si>
  <si>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</si>
  <si>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</si>
  <si>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</si>
  <si>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</si>
  <si>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</si>
  <si>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</si>
  <si>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</si>
  <si>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</si>
  <si>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</si>
  <si>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</si>
  <si>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</si>
  <si>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</si>
  <si>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</si>
  <si>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</si>
  <si>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</si>
  <si>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</si>
  <si>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</si>
  <si>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</si>
  <si>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</si>
  <si>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</si>
  <si>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</si>
  <si>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</si>
  <si>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</si>
  <si>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</si>
  <si>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</si>
  <si>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</si>
  <si>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</si>
  <si>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</si>
  <si>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</si>
  <si>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</si>
  <si>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</si>
  <si>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</si>
  <si>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</si>
  <si>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</si>
  <si>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</si>
  <si>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</si>
  <si>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</si>
  <si>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</si>
  <si>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</si>
  <si>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</si>
  <si>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</si>
  <si>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</si>
  <si>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</si>
  <si>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</si>
  <si>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</si>
  <si>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</si>
  <si>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</si>
  <si>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</si>
  <si>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</si>
  <si>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</si>
  <si>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</si>
  <si>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</si>
  <si>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</si>
  <si>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</si>
  <si>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</si>
  <si>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</si>
  <si>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</si>
  <si>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</si>
  <si>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</si>
  <si>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</si>
  <si>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</si>
  <si>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</si>
  <si>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</si>
  <si>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</si>
  <si>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</si>
  <si>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</si>
  <si>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</si>
  <si>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</si>
  <si>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</si>
  <si>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</si>
  <si>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</si>
  <si>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</si>
  <si>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</si>
  <si>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</si>
  <si>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</si>
  <si>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</si>
  <si>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</si>
  <si>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</si>
  <si>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</si>
  <si>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</si>
  <si>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</si>
  <si>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</si>
  <si>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</si>
  <si>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</si>
  <si>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</si>
  <si>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</si>
  <si>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</si>
  <si>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</si>
  <si>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</si>
  <si>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</si>
  <si>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</si>
  <si>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</si>
  <si>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</si>
  <si>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r>
      <rPr>
        <u/>
        <sz val="10"/>
        <rFont val="Arial"/>
        <family val="2"/>
      </rPr>
      <t>19.2______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</si>
  <si>
    <t>OFF</t>
  </si>
  <si>
    <t>yes</t>
  </si>
  <si>
    <t>OCT 15-28th 2024. We were on Newport Oregon water due to salinity in our source water,,,LWE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</si>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</sst>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H50"/>
  <sheetViews>
    <sheetView showGridLines="0" tabSelected="1" view="pageLayout" zoomScaleNormal="100" workbookViewId="0">
      <selection activeCell="A6" sqref="A6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45566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5" t="s">
        <v>135</v>
      </c>
      <c r="H3" s="185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>
        <v>0.02</v>
      </c>
      <c r="C11" s="168">
        <v>0.02</v>
      </c>
      <c r="D11" s="10">
        <v>0.02</v>
      </c>
      <c r="E11" s="81">
        <v>0.05</v>
      </c>
      <c r="F11" s="175">
        <v>4.51</v>
      </c>
      <c r="G11" s="175"/>
      <c r="H11" s="41" t="s">
        <v>139</v>
      </c>
    </row>
    <row r="12" spans="1:8" ht="14.25" customHeight="1">
      <c r="A12" s="170">
        <v>2</v>
      </c>
      <c r="B12" s="10">
        <v>0.04</v>
      </c>
      <c r="C12" s="168">
        <v>0.04</v>
      </c>
      <c r="D12" s="10">
        <v>0.04</v>
      </c>
      <c r="E12" s="9">
        <v>0.05</v>
      </c>
      <c r="F12" s="175">
        <v>4.4000000000000004</v>
      </c>
      <c r="G12" s="175"/>
      <c r="H12" s="41" t="s">
        <v>139</v>
      </c>
    </row>
    <row r="13" spans="1:8" ht="14.25" customHeight="1">
      <c r="A13" s="170">
        <v>3</v>
      </c>
      <c r="B13" s="10">
        <v>0.04</v>
      </c>
      <c r="C13" s="168">
        <v>0.04</v>
      </c>
      <c r="D13" s="10">
        <v>0.04</v>
      </c>
      <c r="E13" s="9">
        <v>0.05</v>
      </c>
      <c r="F13" s="175">
        <v>4.45</v>
      </c>
      <c r="G13" s="175"/>
      <c r="H13" s="41" t="s">
        <v>139</v>
      </c>
    </row>
    <row r="14" spans="1:8" ht="14.25" customHeight="1">
      <c r="A14" s="170">
        <v>4</v>
      </c>
      <c r="B14" s="10">
        <v>0.04</v>
      </c>
      <c r="C14" s="168">
        <v>0.04</v>
      </c>
      <c r="D14" s="10">
        <v>0.04</v>
      </c>
      <c r="E14" s="9">
        <v>0.04</v>
      </c>
      <c r="F14" s="175">
        <v>4.4800000000000004</v>
      </c>
      <c r="G14" s="175"/>
      <c r="H14" s="41" t="s">
        <v>139</v>
      </c>
    </row>
    <row r="15" spans="1:8" ht="14.25" customHeight="1">
      <c r="A15" s="170">
        <v>5</v>
      </c>
      <c r="B15" s="10"/>
      <c r="C15" s="168"/>
      <c r="D15" s="10"/>
      <c r="E15" s="9"/>
      <c r="F15" s="175"/>
      <c r="G15" s="175"/>
      <c r="H15" s="41" t="s">
        <v>136</v>
      </c>
    </row>
    <row r="16" spans="1:8" ht="14.25" customHeight="1">
      <c r="A16" s="170">
        <v>6</v>
      </c>
      <c r="B16" s="10"/>
      <c r="C16" s="168"/>
      <c r="D16" s="10"/>
      <c r="E16" s="9"/>
      <c r="F16" s="175"/>
      <c r="G16" s="175"/>
      <c r="H16" s="41" t="s">
        <v>136</v>
      </c>
    </row>
    <row r="17" spans="1:8" ht="14.25" customHeight="1">
      <c r="A17" s="170">
        <v>7</v>
      </c>
      <c r="B17" s="10">
        <v>0.04</v>
      </c>
      <c r="C17" s="168">
        <v>0.04</v>
      </c>
      <c r="D17" s="10">
        <v>0.04</v>
      </c>
      <c r="E17" s="9">
        <v>0.03</v>
      </c>
      <c r="F17" s="175">
        <v>4.4400000000000004</v>
      </c>
      <c r="G17" s="175"/>
      <c r="H17" s="41" t="s">
        <v>139</v>
      </c>
    </row>
    <row r="18" spans="1:8" ht="14.25" customHeight="1">
      <c r="A18" s="170">
        <v>8</v>
      </c>
      <c r="B18" s="10">
        <v>0.02</v>
      </c>
      <c r="C18" s="168">
        <v>0.02</v>
      </c>
      <c r="D18" s="10">
        <v>0.02</v>
      </c>
      <c r="E18" s="9">
        <v>0.04</v>
      </c>
      <c r="F18" s="175">
        <v>4.5599999999999996</v>
      </c>
      <c r="G18" s="175"/>
      <c r="H18" s="41" t="s">
        <v>139</v>
      </c>
    </row>
    <row r="19" spans="1:8" ht="14.25" customHeight="1">
      <c r="A19" s="170">
        <v>9</v>
      </c>
      <c r="B19" s="10">
        <v>0.02</v>
      </c>
      <c r="C19" s="168">
        <v>0.02</v>
      </c>
      <c r="D19" s="10">
        <v>0.02</v>
      </c>
      <c r="E19" s="9">
        <v>0.03</v>
      </c>
      <c r="F19" s="175">
        <v>4.66</v>
      </c>
      <c r="G19" s="175"/>
      <c r="H19" s="41" t="s">
        <v>139</v>
      </c>
    </row>
    <row r="20" spans="1:8" ht="14.25" customHeight="1">
      <c r="A20" s="170">
        <v>10</v>
      </c>
      <c r="B20" s="10"/>
      <c r="C20" s="168"/>
      <c r="D20" s="10"/>
      <c r="E20" s="9"/>
      <c r="F20" s="175"/>
      <c r="G20" s="175"/>
      <c r="H20" s="41" t="s">
        <v>136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0.03</v>
      </c>
      <c r="F21" s="175">
        <v>4.4800000000000004</v>
      </c>
      <c r="G21" s="175"/>
      <c r="H21" s="41" t="s">
        <v>139</v>
      </c>
    </row>
    <row r="22" spans="1:8" ht="14.25" customHeight="1">
      <c r="A22" s="170">
        <v>12</v>
      </c>
      <c r="B22" s="10"/>
      <c r="C22" s="168"/>
      <c r="D22" s="10"/>
      <c r="E22" s="9"/>
      <c r="F22" s="175"/>
      <c r="G22" s="175"/>
      <c r="H22" s="41" t="s">
        <v>136</v>
      </c>
    </row>
    <row r="23" spans="1:8" ht="14.25" customHeight="1">
      <c r="A23" s="170">
        <v>13</v>
      </c>
      <c r="B23" s="10"/>
      <c r="C23" s="168"/>
      <c r="D23" s="10"/>
      <c r="E23" s="9"/>
      <c r="F23" s="175"/>
      <c r="G23" s="175"/>
      <c r="H23" s="41" t="s">
        <v>136</v>
      </c>
    </row>
    <row r="24" spans="1:8" ht="14.25" customHeight="1">
      <c r="A24" s="170">
        <v>14</v>
      </c>
      <c r="B24" s="10">
        <v>0.02</v>
      </c>
      <c r="C24" s="168">
        <v>0.02</v>
      </c>
      <c r="D24" s="10">
        <v>0.02</v>
      </c>
      <c r="E24" s="9">
        <v>0.04</v>
      </c>
      <c r="F24" s="175">
        <v>4.45</v>
      </c>
      <c r="G24" s="175"/>
      <c r="H24" s="41" t="s">
        <v>139</v>
      </c>
    </row>
    <row r="25" spans="1:8" ht="14.25" customHeight="1">
      <c r="A25" s="170">
        <v>15</v>
      </c>
      <c r="B25" s="10"/>
      <c r="C25" s="168"/>
      <c r="D25" s="10"/>
      <c r="E25" s="9"/>
      <c r="F25" s="175"/>
      <c r="G25" s="175"/>
      <c r="H25" s="41" t="s">
        <v>136</v>
      </c>
    </row>
    <row r="26" spans="1:8" ht="14.25" customHeight="1">
      <c r="A26" s="170">
        <v>16</v>
      </c>
      <c r="B26" s="10"/>
      <c r="C26" s="168"/>
      <c r="D26" s="10"/>
      <c r="E26" s="9"/>
      <c r="F26" s="175"/>
      <c r="G26" s="175"/>
      <c r="H26" s="41" t="s">
        <v>136</v>
      </c>
    </row>
    <row r="27" spans="1:8" ht="14.25" customHeight="1">
      <c r="A27" s="170">
        <v>17</v>
      </c>
      <c r="B27" s="10"/>
      <c r="C27" s="168"/>
      <c r="D27" s="10"/>
      <c r="E27" s="9"/>
      <c r="F27" s="175"/>
      <c r="G27" s="175"/>
      <c r="H27" s="41" t="s">
        <v>136</v>
      </c>
    </row>
    <row r="28" spans="1:8" ht="14.25" customHeight="1">
      <c r="A28" s="170">
        <v>18</v>
      </c>
      <c r="B28" s="10"/>
      <c r="C28" s="168"/>
      <c r="D28" s="10"/>
      <c r="E28" s="9"/>
      <c r="F28" s="175"/>
      <c r="G28" s="175"/>
      <c r="H28" s="41" t="s">
        <v>136</v>
      </c>
    </row>
    <row r="29" spans="1:8" ht="14.25" customHeight="1">
      <c r="A29" s="170">
        <v>19</v>
      </c>
      <c r="B29" s="10"/>
      <c r="C29" s="168"/>
      <c r="D29" s="10"/>
      <c r="E29" s="9"/>
      <c r="F29" s="175"/>
      <c r="G29" s="175"/>
      <c r="H29" s="41" t="s">
        <v>136</v>
      </c>
    </row>
    <row r="30" spans="1:8" ht="14.25" customHeight="1">
      <c r="A30" s="170">
        <v>20</v>
      </c>
      <c r="B30" s="10"/>
      <c r="C30" s="168"/>
      <c r="D30" s="10"/>
      <c r="E30" s="9"/>
      <c r="F30" s="175"/>
      <c r="G30" s="175"/>
      <c r="H30" s="41" t="s">
        <v>136</v>
      </c>
    </row>
    <row r="31" spans="1:8" ht="14.25" customHeight="1">
      <c r="A31" s="170">
        <v>21</v>
      </c>
      <c r="B31" s="10"/>
      <c r="C31" s="168"/>
      <c r="D31" s="10"/>
      <c r="E31" s="9"/>
      <c r="F31" s="175"/>
      <c r="G31" s="175"/>
      <c r="H31" s="41" t="s">
        <v>136</v>
      </c>
    </row>
    <row r="32" spans="1:8" ht="14.25" customHeight="1">
      <c r="A32" s="170">
        <v>22</v>
      </c>
      <c r="B32" s="10"/>
      <c r="C32" s="168"/>
      <c r="D32" s="10"/>
      <c r="E32" s="9"/>
      <c r="F32" s="175"/>
      <c r="G32" s="175"/>
      <c r="H32" s="41" t="s">
        <v>136</v>
      </c>
    </row>
    <row r="33" spans="1:8" ht="14.25" customHeight="1">
      <c r="A33" s="170">
        <v>23</v>
      </c>
      <c r="B33" s="10"/>
      <c r="C33" s="168"/>
      <c r="D33" s="10"/>
      <c r="E33" s="9"/>
      <c r="F33" s="175"/>
      <c r="G33" s="175"/>
      <c r="H33" s="41" t="s">
        <v>136</v>
      </c>
    </row>
    <row r="34" spans="1:8" ht="14.25" customHeight="1">
      <c r="A34" s="170">
        <v>24</v>
      </c>
      <c r="B34" s="10"/>
      <c r="C34" s="168"/>
      <c r="D34" s="10"/>
      <c r="E34" s="9"/>
      <c r="F34" s="175"/>
      <c r="G34" s="175"/>
      <c r="H34" s="41" t="s">
        <v>136</v>
      </c>
    </row>
    <row r="35" spans="1:8" ht="14.25" customHeight="1">
      <c r="A35" s="170">
        <v>25</v>
      </c>
      <c r="B35" s="10"/>
      <c r="C35" s="168"/>
      <c r="D35" s="10"/>
      <c r="E35" s="9"/>
      <c r="F35" s="175"/>
      <c r="G35" s="175"/>
      <c r="H35" s="41" t="s">
        <v>136</v>
      </c>
    </row>
    <row r="36" spans="1:8" ht="14.25" customHeight="1">
      <c r="A36" s="170">
        <v>26</v>
      </c>
      <c r="B36" s="10"/>
      <c r="C36" s="168"/>
      <c r="D36" s="10"/>
      <c r="E36" s="9"/>
      <c r="F36" s="175"/>
      <c r="G36" s="175"/>
      <c r="H36" s="41" t="s">
        <v>136</v>
      </c>
    </row>
    <row r="37" spans="1:8" ht="14.25" customHeight="1">
      <c r="A37" s="170">
        <v>27</v>
      </c>
      <c r="B37" s="10"/>
      <c r="C37" s="168"/>
      <c r="D37" s="10"/>
      <c r="E37" s="9"/>
      <c r="F37" s="175"/>
      <c r="G37" s="175"/>
      <c r="H37" s="41" t="s">
        <v>136</v>
      </c>
    </row>
    <row r="38" spans="1:8" ht="14.25" customHeight="1">
      <c r="A38" s="170">
        <v>28</v>
      </c>
      <c r="B38" s="10"/>
      <c r="C38" s="168"/>
      <c r="D38" s="10"/>
      <c r="E38" s="9"/>
      <c r="F38" s="175"/>
      <c r="G38" s="175"/>
      <c r="H38" s="41" t="s">
        <v>136</v>
      </c>
    </row>
    <row r="39" spans="1:8" ht="14.25" customHeight="1">
      <c r="A39" s="170">
        <v>29</v>
      </c>
      <c r="B39" s="10">
        <v>0.02</v>
      </c>
      <c r="C39" s="168">
        <v>0.02</v>
      </c>
      <c r="D39" s="10">
        <v>0.02</v>
      </c>
      <c r="E39" s="9">
        <v>0.03</v>
      </c>
      <c r="F39" s="175">
        <v>4.3899999999999997</v>
      </c>
      <c r="G39" s="175"/>
      <c r="H39" s="41" t="s">
        <v>139</v>
      </c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0.03</v>
      </c>
      <c r="F40" s="175">
        <v>4.3600000000000003</v>
      </c>
      <c r="G40" s="175"/>
      <c r="H40" s="41" t="s">
        <v>139</v>
      </c>
    </row>
    <row r="41" spans="1:8" ht="14.25" customHeight="1">
      <c r="A41" s="170">
        <v>31</v>
      </c>
      <c r="B41" s="10">
        <v>0.02</v>
      </c>
      <c r="C41" s="168">
        <v>0.02</v>
      </c>
      <c r="D41" s="10">
        <v>0.02</v>
      </c>
      <c r="E41" s="9">
        <v>0.03</v>
      </c>
      <c r="F41" s="175">
        <v>4.2300000000000004</v>
      </c>
      <c r="G41" s="175"/>
      <c r="H41" s="41" t="s">
        <v>139</v>
      </c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130</v>
      </c>
      <c r="B43" s="190"/>
      <c r="C43" s="191" t="s">
        <v>129</v>
      </c>
      <c r="D43" s="191"/>
      <c r="E43" s="189" t="s">
        <v>131</v>
      </c>
      <c r="F43" s="191"/>
      <c r="G43" s="124" t="s">
        <v>132</v>
      </c>
      <c r="H43" s="94" t="s">
        <v>22</v>
      </c>
    </row>
    <row r="44" spans="1:8" ht="15" customHeight="1">
      <c r="A44" s="196" t="s">
        <v>137</v>
      </c>
      <c r="B44" s="197"/>
      <c r="C44" s="195" t="str">
        <f>IF(COUNTIF(B11:B41,"")=31,"",IF(MAX(B11:B41)&lt;=5,"Yes","No"))</f>
        <v>Yes</v>
      </c>
      <c r="D44" s="195"/>
      <c r="E44" s="194" t="str">
        <f>IF(MAX(D11:D41)=0,"",IF(MAX(D11:D41)&gt;0.15,"No","Yes"))</f>
        <v>Yes</v>
      </c>
      <c r="F44" s="195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45600</v>
      </c>
      <c r="H47" s="88"/>
    </row>
    <row r="48" spans="1:8" ht="15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133</v>
      </c>
      <c r="H48" s="91"/>
    </row>
    <row r="49" spans="1:8" ht="15.75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 t="s">
        <v>138</v>
      </c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view="pageLayout" zoomScaleNormal="100" workbookViewId="0">
      <selection activeCell="J8" sqref="J8:K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>
        <v>1.1399999999999999</v>
      </c>
      <c r="C8" s="11">
        <v>38.17</v>
      </c>
      <c r="D8" s="1">
        <f>IF(B8="","",B8*C8)</f>
        <v>43.513799999999996</v>
      </c>
      <c r="E8" s="12">
        <v>16.489999999999998</v>
      </c>
      <c r="F8" s="9">
        <v>7.58</v>
      </c>
      <c r="G8" s="1">
        <f>IF(B8="","",IF(E8&lt;12.5,(0.353*$I$4)*(12.006+EXP(2.46-0.073*E8+0.125*B8+0.389*F8)),(0.361*$I$4)*(-2.261+EXP(2.69-0.065*E8+0.111*B8+0.361*F8))))</f>
        <v>15.535298241758795</v>
      </c>
      <c r="H8" s="13" t="str">
        <f t="shared" ref="H8" si="0">IF(D8="","",IF(D8&gt;=G8,"YES","NO"))</f>
        <v>YES</v>
      </c>
      <c r="I8" s="75">
        <v>462.77</v>
      </c>
      <c r="J8" s="211"/>
      <c r="K8" s="212"/>
    </row>
    <row r="9" spans="1:11" ht="15">
      <c r="A9" s="170">
        <v>2</v>
      </c>
      <c r="B9" s="10">
        <v>1.23</v>
      </c>
      <c r="C9" s="11">
        <v>67.64</v>
      </c>
      <c r="D9" s="1">
        <f t="shared" ref="D9:D38" si="1">IF(B9="","",B9*C9)</f>
        <v>83.197199999999995</v>
      </c>
      <c r="E9" s="12">
        <v>17.97</v>
      </c>
      <c r="F9" s="9">
        <v>7.43</v>
      </c>
      <c r="G9" s="1">
        <f t="shared" ref="G9:G38" si="2">IF(B9="","",IF(E9&lt;12.5,(0.353*$I$4)*(12.006+EXP(2.46-0.073*E9+0.125*B9+0.389*F9)),(0.361*$I$4)*(-2.261+EXP(2.69-0.065*E9+0.111*B9+0.361*F9))))</f>
        <v>13.447434295903737</v>
      </c>
      <c r="H9" s="13" t="str">
        <f t="shared" ref="H9:H38" si="3">IF(D9="","",IF(D9&gt;=G9,"YES","NO"))</f>
        <v>YES</v>
      </c>
      <c r="I9" s="75">
        <v>657</v>
      </c>
      <c r="J9" s="211"/>
      <c r="K9" s="212"/>
    </row>
    <row r="10" spans="1:11" ht="15">
      <c r="A10" s="170">
        <v>3</v>
      </c>
      <c r="B10" s="10">
        <v>1.22</v>
      </c>
      <c r="C10" s="11">
        <v>35.21</v>
      </c>
      <c r="D10" s="1">
        <f t="shared" si="1"/>
        <v>42.956200000000003</v>
      </c>
      <c r="E10" s="12">
        <v>16.7</v>
      </c>
      <c r="F10" s="9">
        <v>7.54</v>
      </c>
      <c r="G10" s="1">
        <f t="shared" si="2"/>
        <v>15.231948363966398</v>
      </c>
      <c r="H10" s="13" t="str">
        <f t="shared" si="3"/>
        <v>YES</v>
      </c>
      <c r="I10" s="75">
        <v>478</v>
      </c>
      <c r="J10" s="211"/>
      <c r="K10" s="212"/>
    </row>
    <row r="11" spans="1:11" ht="15">
      <c r="A11" s="170">
        <v>4</v>
      </c>
      <c r="B11" s="10">
        <v>1.6</v>
      </c>
      <c r="C11" s="11">
        <v>89.16</v>
      </c>
      <c r="D11" s="1">
        <f t="shared" si="1"/>
        <v>142.65600000000001</v>
      </c>
      <c r="E11" s="12">
        <v>16.899999999999999</v>
      </c>
      <c r="F11" s="9">
        <v>7.57</v>
      </c>
      <c r="G11" s="1">
        <f t="shared" si="2"/>
        <v>15.870394058851065</v>
      </c>
      <c r="H11" s="13" t="str">
        <f t="shared" si="3"/>
        <v>YES</v>
      </c>
      <c r="I11" s="75">
        <v>674</v>
      </c>
      <c r="J11" s="211"/>
      <c r="K11" s="212"/>
    </row>
    <row r="12" spans="1:11" ht="15">
      <c r="A12" s="170">
        <v>5</v>
      </c>
      <c r="B12" s="10"/>
      <c r="C12" s="11"/>
      <c r="D12" s="1" t="str">
        <f t="shared" si="1"/>
        <v/>
      </c>
      <c r="E12" s="12"/>
      <c r="F12" s="9"/>
      <c r="G12" s="1" t="str">
        <f t="shared" si="2"/>
        <v/>
      </c>
      <c r="H12" s="13" t="str">
        <f t="shared" si="3"/>
        <v/>
      </c>
      <c r="I12" s="75"/>
      <c r="J12" s="211" t="s">
        <v>136</v>
      </c>
      <c r="K12" s="212"/>
    </row>
    <row r="13" spans="1:11" ht="15">
      <c r="A13" s="170">
        <v>6</v>
      </c>
      <c r="B13" s="10"/>
      <c r="C13" s="11"/>
      <c r="D13" s="1" t="str">
        <f t="shared" si="1"/>
        <v/>
      </c>
      <c r="E13" s="12"/>
      <c r="F13" s="9"/>
      <c r="G13" s="1" t="str">
        <f t="shared" si="2"/>
        <v/>
      </c>
      <c r="H13" s="13" t="str">
        <f t="shared" si="3"/>
        <v/>
      </c>
      <c r="I13" s="75"/>
      <c r="J13" s="211" t="s">
        <v>136</v>
      </c>
      <c r="K13" s="212"/>
    </row>
    <row r="14" spans="1:11" ht="15">
      <c r="A14" s="170">
        <v>7</v>
      </c>
      <c r="B14" s="10">
        <v>1.74</v>
      </c>
      <c r="C14" s="11">
        <v>48.88</v>
      </c>
      <c r="D14" s="1">
        <f t="shared" si="1"/>
        <v>85.051200000000009</v>
      </c>
      <c r="E14" s="12">
        <v>16.3</v>
      </c>
      <c r="F14" s="9">
        <v>7.56</v>
      </c>
      <c r="G14" s="1">
        <f t="shared" si="2"/>
        <v>16.720933440650981</v>
      </c>
      <c r="H14" s="13" t="str">
        <f t="shared" si="3"/>
        <v>YES</v>
      </c>
      <c r="I14" s="75">
        <v>648</v>
      </c>
      <c r="J14" s="211"/>
      <c r="K14" s="212"/>
    </row>
    <row r="15" spans="1:11" ht="15">
      <c r="A15" s="170">
        <v>8</v>
      </c>
      <c r="B15" s="10">
        <v>1.72</v>
      </c>
      <c r="C15" s="11">
        <v>62.75</v>
      </c>
      <c r="D15" s="1">
        <f t="shared" si="1"/>
        <v>107.92999999999999</v>
      </c>
      <c r="E15" s="12">
        <v>15.8</v>
      </c>
      <c r="F15" s="9">
        <v>7.58</v>
      </c>
      <c r="G15" s="1">
        <f t="shared" si="2"/>
        <v>17.3754684177256</v>
      </c>
      <c r="H15" s="13" t="str">
        <f t="shared" si="3"/>
        <v>YES</v>
      </c>
      <c r="I15" s="75">
        <v>493</v>
      </c>
      <c r="J15" s="211"/>
      <c r="K15" s="212"/>
    </row>
    <row r="16" spans="1:11" ht="15">
      <c r="A16" s="170">
        <v>9</v>
      </c>
      <c r="B16" s="10">
        <v>1.61</v>
      </c>
      <c r="C16" s="11">
        <v>37.31</v>
      </c>
      <c r="D16" s="1">
        <f t="shared" si="1"/>
        <v>60.069100000000006</v>
      </c>
      <c r="E16" s="12">
        <v>15.49</v>
      </c>
      <c r="F16" s="9">
        <v>7.48</v>
      </c>
      <c r="G16" s="1">
        <f t="shared" si="2"/>
        <v>16.881668173779509</v>
      </c>
      <c r="H16" s="13" t="str">
        <f t="shared" si="3"/>
        <v>YES</v>
      </c>
      <c r="I16" s="75">
        <v>494</v>
      </c>
      <c r="J16" s="211"/>
      <c r="K16" s="212"/>
    </row>
    <row r="17" spans="1:11" ht="15">
      <c r="A17" s="170">
        <v>10</v>
      </c>
      <c r="B17" s="10"/>
      <c r="C17" s="11"/>
      <c r="D17" s="1" t="str">
        <f t="shared" si="1"/>
        <v/>
      </c>
      <c r="E17" s="12"/>
      <c r="F17" s="9"/>
      <c r="G17" s="1" t="str">
        <f t="shared" si="2"/>
        <v/>
      </c>
      <c r="H17" s="13" t="str">
        <f t="shared" si="3"/>
        <v/>
      </c>
      <c r="I17" s="75"/>
      <c r="J17" s="211" t="s">
        <v>136</v>
      </c>
      <c r="K17" s="212"/>
    </row>
    <row r="18" spans="1:11" ht="15">
      <c r="A18" s="170">
        <v>11</v>
      </c>
      <c r="B18" s="10">
        <v>1.63</v>
      </c>
      <c r="C18" s="11">
        <v>53.19</v>
      </c>
      <c r="D18" s="1">
        <f t="shared" si="1"/>
        <v>86.699699999999993</v>
      </c>
      <c r="E18" s="12">
        <v>16.2</v>
      </c>
      <c r="F18" s="9">
        <v>7.54</v>
      </c>
      <c r="G18" s="1">
        <f t="shared" si="2"/>
        <v>16.500880609833615</v>
      </c>
      <c r="H18" s="13" t="str">
        <f t="shared" si="3"/>
        <v>YES</v>
      </c>
      <c r="I18" s="75">
        <v>660</v>
      </c>
      <c r="J18" s="211"/>
      <c r="K18" s="212"/>
    </row>
    <row r="19" spans="1:11" ht="15">
      <c r="A19" s="170">
        <v>12</v>
      </c>
      <c r="B19" s="10">
        <v>1.62</v>
      </c>
      <c r="C19" s="11">
        <v>33.64</v>
      </c>
      <c r="D19" s="1">
        <f t="shared" si="1"/>
        <v>54.496800000000007</v>
      </c>
      <c r="E19" s="12">
        <v>16.399999999999999</v>
      </c>
      <c r="F19" s="9">
        <v>7.51</v>
      </c>
      <c r="G19" s="1">
        <f t="shared" si="2"/>
        <v>16.084385651902885</v>
      </c>
      <c r="H19" s="13" t="str">
        <f t="shared" si="3"/>
        <v>YES</v>
      </c>
      <c r="I19" s="75">
        <v>469</v>
      </c>
      <c r="J19" s="211"/>
      <c r="K19" s="212"/>
    </row>
    <row r="20" spans="1:11" ht="15">
      <c r="A20" s="170">
        <v>13</v>
      </c>
      <c r="B20" s="10"/>
      <c r="C20" s="11"/>
      <c r="D20" s="1" t="str">
        <f t="shared" si="1"/>
        <v/>
      </c>
      <c r="E20" s="12"/>
      <c r="F20" s="9"/>
      <c r="G20" s="1" t="str">
        <f t="shared" si="2"/>
        <v/>
      </c>
      <c r="H20" s="13" t="str">
        <f t="shared" si="3"/>
        <v/>
      </c>
      <c r="I20" s="75"/>
      <c r="J20" s="211" t="s">
        <v>136</v>
      </c>
      <c r="K20" s="212"/>
    </row>
    <row r="21" spans="1:11" ht="15">
      <c r="A21" s="170">
        <v>14</v>
      </c>
      <c r="B21" s="10"/>
      <c r="C21" s="11"/>
      <c r="D21" s="1" t="str">
        <f t="shared" si="1"/>
        <v/>
      </c>
      <c r="E21" s="12"/>
      <c r="F21" s="9"/>
      <c r="G21" s="1" t="str">
        <f t="shared" si="2"/>
        <v/>
      </c>
      <c r="H21" s="13" t="str">
        <f t="shared" si="3"/>
        <v/>
      </c>
      <c r="I21" s="75"/>
      <c r="J21" s="211" t="s">
        <v>136</v>
      </c>
      <c r="K21" s="212"/>
    </row>
    <row r="22" spans="1:11" ht="15">
      <c r="A22" s="170">
        <v>15</v>
      </c>
      <c r="B22" s="10"/>
      <c r="C22" s="11"/>
      <c r="D22" s="1" t="str">
        <f t="shared" si="1"/>
        <v/>
      </c>
      <c r="E22" s="12"/>
      <c r="F22" s="9"/>
      <c r="G22" s="1" t="str">
        <f t="shared" si="2"/>
        <v/>
      </c>
      <c r="H22" s="13" t="str">
        <f t="shared" si="3"/>
        <v/>
      </c>
      <c r="I22" s="75"/>
      <c r="J22" s="211" t="s">
        <v>136</v>
      </c>
      <c r="K22" s="212"/>
    </row>
    <row r="23" spans="1:11" ht="15">
      <c r="A23" s="170">
        <v>16</v>
      </c>
      <c r="B23" s="10"/>
      <c r="C23" s="11"/>
      <c r="D23" s="1" t="str">
        <f t="shared" si="1"/>
        <v/>
      </c>
      <c r="E23" s="12"/>
      <c r="F23" s="9"/>
      <c r="G23" s="1" t="str">
        <f t="shared" si="2"/>
        <v/>
      </c>
      <c r="H23" s="13" t="str">
        <f t="shared" si="3"/>
        <v/>
      </c>
      <c r="I23" s="75"/>
      <c r="J23" s="211" t="s">
        <v>136</v>
      </c>
      <c r="K23" s="212"/>
    </row>
    <row r="24" spans="1:11" ht="15">
      <c r="A24" s="170">
        <v>17</v>
      </c>
      <c r="B24" s="10"/>
      <c r="C24" s="11"/>
      <c r="D24" s="1" t="str">
        <f t="shared" si="1"/>
        <v/>
      </c>
      <c r="E24" s="12"/>
      <c r="F24" s="9"/>
      <c r="G24" s="1" t="str">
        <f t="shared" si="2"/>
        <v/>
      </c>
      <c r="H24" s="13" t="str">
        <f t="shared" si="3"/>
        <v/>
      </c>
      <c r="I24" s="75"/>
      <c r="J24" s="211" t="s">
        <v>136</v>
      </c>
      <c r="K24" s="212"/>
    </row>
    <row r="25" spans="1:11" ht="15">
      <c r="A25" s="170">
        <v>18</v>
      </c>
      <c r="B25" s="10"/>
      <c r="C25" s="11"/>
      <c r="D25" s="1" t="str">
        <f t="shared" si="1"/>
        <v/>
      </c>
      <c r="E25" s="12"/>
      <c r="F25" s="9"/>
      <c r="G25" s="1" t="str">
        <f t="shared" si="2"/>
        <v/>
      </c>
      <c r="H25" s="13" t="str">
        <f t="shared" si="3"/>
        <v/>
      </c>
      <c r="I25" s="75"/>
      <c r="J25" s="211" t="s">
        <v>136</v>
      </c>
      <c r="K25" s="212"/>
    </row>
    <row r="26" spans="1:11" ht="15">
      <c r="A26" s="170">
        <v>19</v>
      </c>
      <c r="B26" s="10"/>
      <c r="C26" s="11"/>
      <c r="D26" s="1" t="str">
        <f t="shared" si="1"/>
        <v/>
      </c>
      <c r="E26" s="12"/>
      <c r="F26" s="9"/>
      <c r="G26" s="1" t="str">
        <f t="shared" si="2"/>
        <v/>
      </c>
      <c r="H26" s="13" t="str">
        <f t="shared" si="3"/>
        <v/>
      </c>
      <c r="I26" s="75"/>
      <c r="J26" s="211" t="s">
        <v>136</v>
      </c>
      <c r="K26" s="212"/>
    </row>
    <row r="27" spans="1:11" ht="15">
      <c r="A27" s="170">
        <v>20</v>
      </c>
      <c r="B27" s="10"/>
      <c r="C27" s="11"/>
      <c r="D27" s="1" t="str">
        <f t="shared" si="1"/>
        <v/>
      </c>
      <c r="E27" s="12"/>
      <c r="F27" s="9"/>
      <c r="G27" s="1" t="str">
        <f t="shared" si="2"/>
        <v/>
      </c>
      <c r="H27" s="13" t="str">
        <f t="shared" si="3"/>
        <v/>
      </c>
      <c r="I27" s="75"/>
      <c r="J27" s="211" t="s">
        <v>136</v>
      </c>
      <c r="K27" s="212"/>
    </row>
    <row r="28" spans="1:11" ht="15">
      <c r="A28" s="170">
        <v>21</v>
      </c>
      <c r="B28" s="10"/>
      <c r="C28" s="11"/>
      <c r="D28" s="1" t="str">
        <f t="shared" si="1"/>
        <v/>
      </c>
      <c r="E28" s="12"/>
      <c r="F28" s="9"/>
      <c r="G28" s="1" t="str">
        <f t="shared" si="2"/>
        <v/>
      </c>
      <c r="H28" s="13" t="str">
        <f t="shared" si="3"/>
        <v/>
      </c>
      <c r="I28" s="75"/>
      <c r="J28" s="211" t="s">
        <v>136</v>
      </c>
      <c r="K28" s="212"/>
    </row>
    <row r="29" spans="1:11" ht="15">
      <c r="A29" s="170">
        <v>22</v>
      </c>
      <c r="B29" s="10"/>
      <c r="C29" s="11"/>
      <c r="D29" s="1" t="str">
        <f t="shared" si="1"/>
        <v/>
      </c>
      <c r="E29" s="12"/>
      <c r="F29" s="9"/>
      <c r="G29" s="1" t="str">
        <f t="shared" si="2"/>
        <v/>
      </c>
      <c r="H29" s="13" t="str">
        <f t="shared" si="3"/>
        <v/>
      </c>
      <c r="I29" s="75"/>
      <c r="J29" s="211" t="s">
        <v>136</v>
      </c>
      <c r="K29" s="212"/>
    </row>
    <row r="30" spans="1:11" ht="15">
      <c r="A30" s="170">
        <v>23</v>
      </c>
      <c r="B30" s="10"/>
      <c r="C30" s="11"/>
      <c r="D30" s="1" t="str">
        <f t="shared" si="1"/>
        <v/>
      </c>
      <c r="E30" s="12"/>
      <c r="F30" s="9"/>
      <c r="G30" s="1" t="str">
        <f t="shared" si="2"/>
        <v/>
      </c>
      <c r="H30" s="13" t="str">
        <f t="shared" si="3"/>
        <v/>
      </c>
      <c r="I30" s="75"/>
      <c r="J30" s="211" t="s">
        <v>136</v>
      </c>
      <c r="K30" s="212"/>
    </row>
    <row r="31" spans="1:11" ht="15">
      <c r="A31" s="170">
        <v>24</v>
      </c>
      <c r="B31" s="10"/>
      <c r="C31" s="11"/>
      <c r="D31" s="1" t="str">
        <f t="shared" si="1"/>
        <v/>
      </c>
      <c r="E31" s="12"/>
      <c r="F31" s="9"/>
      <c r="G31" s="1" t="str">
        <f t="shared" si="2"/>
        <v/>
      </c>
      <c r="H31" s="13" t="str">
        <f t="shared" si="3"/>
        <v/>
      </c>
      <c r="I31" s="75"/>
      <c r="J31" s="211" t="s">
        <v>136</v>
      </c>
      <c r="K31" s="212"/>
    </row>
    <row r="32" spans="1:11" ht="15">
      <c r="A32" s="170">
        <v>25</v>
      </c>
      <c r="B32" s="10"/>
      <c r="C32" s="11"/>
      <c r="D32" s="1" t="str">
        <f t="shared" si="1"/>
        <v/>
      </c>
      <c r="E32" s="12"/>
      <c r="F32" s="9"/>
      <c r="G32" s="1" t="str">
        <f t="shared" si="2"/>
        <v/>
      </c>
      <c r="H32" s="13" t="str">
        <f t="shared" si="3"/>
        <v/>
      </c>
      <c r="I32" s="75"/>
      <c r="J32" s="211" t="s">
        <v>136</v>
      </c>
      <c r="K32" s="212"/>
    </row>
    <row r="33" spans="1:11" ht="15">
      <c r="A33" s="170">
        <v>26</v>
      </c>
      <c r="B33" s="10"/>
      <c r="C33" s="11"/>
      <c r="D33" s="1" t="str">
        <f t="shared" si="1"/>
        <v/>
      </c>
      <c r="E33" s="12"/>
      <c r="F33" s="9"/>
      <c r="G33" s="1" t="str">
        <f t="shared" si="2"/>
        <v/>
      </c>
      <c r="H33" s="13" t="str">
        <f t="shared" si="3"/>
        <v/>
      </c>
      <c r="I33" s="75"/>
      <c r="J33" s="211" t="s">
        <v>136</v>
      </c>
      <c r="K33" s="212"/>
    </row>
    <row r="34" spans="1:11" ht="15">
      <c r="A34" s="170">
        <v>27</v>
      </c>
      <c r="B34" s="10"/>
      <c r="C34" s="11"/>
      <c r="D34" s="1" t="str">
        <f t="shared" si="1"/>
        <v/>
      </c>
      <c r="E34" s="12"/>
      <c r="F34" s="9"/>
      <c r="G34" s="1" t="str">
        <f t="shared" si="2"/>
        <v/>
      </c>
      <c r="H34" s="13" t="str">
        <f t="shared" si="3"/>
        <v/>
      </c>
      <c r="I34" s="75"/>
      <c r="J34" s="211" t="s">
        <v>136</v>
      </c>
      <c r="K34" s="212"/>
    </row>
    <row r="35" spans="1:11" ht="15">
      <c r="A35" s="170">
        <v>28</v>
      </c>
      <c r="B35" s="10"/>
      <c r="C35" s="11"/>
      <c r="D35" s="1" t="str">
        <f t="shared" si="1"/>
        <v/>
      </c>
      <c r="E35" s="12"/>
      <c r="F35" s="9"/>
      <c r="G35" s="1" t="str">
        <f t="shared" si="2"/>
        <v/>
      </c>
      <c r="H35" s="13" t="str">
        <f t="shared" si="3"/>
        <v/>
      </c>
      <c r="I35" s="75"/>
      <c r="J35" s="211" t="s">
        <v>136</v>
      </c>
      <c r="K35" s="212"/>
    </row>
    <row r="36" spans="1:11" ht="15">
      <c r="A36" s="170">
        <v>29</v>
      </c>
      <c r="B36" s="10">
        <v>1.63</v>
      </c>
      <c r="C36" s="11">
        <v>39.4</v>
      </c>
      <c r="D36" s="1">
        <f t="shared" si="1"/>
        <v>64.221999999999994</v>
      </c>
      <c r="E36" s="12">
        <v>15.8</v>
      </c>
      <c r="F36" s="9">
        <v>7.4</v>
      </c>
      <c r="G36" s="1">
        <f t="shared" si="2"/>
        <v>16.090983969939288</v>
      </c>
      <c r="H36" s="13" t="str">
        <f t="shared" si="3"/>
        <v>YES</v>
      </c>
      <c r="I36" s="75">
        <v>696</v>
      </c>
      <c r="J36" s="211"/>
      <c r="K36" s="212"/>
    </row>
    <row r="37" spans="1:11" ht="15">
      <c r="A37" s="170">
        <v>30</v>
      </c>
      <c r="B37" s="10">
        <v>1.65</v>
      </c>
      <c r="C37" s="11">
        <v>53.64</v>
      </c>
      <c r="D37" s="1">
        <f t="shared" si="1"/>
        <v>88.506</v>
      </c>
      <c r="E37" s="12">
        <v>14.09</v>
      </c>
      <c r="F37" s="9">
        <v>7</v>
      </c>
      <c r="G37" s="1">
        <f t="shared" si="2"/>
        <v>15.586878709605772</v>
      </c>
      <c r="H37" s="13" t="str">
        <f t="shared" si="3"/>
        <v>YES</v>
      </c>
      <c r="I37" s="75">
        <v>695</v>
      </c>
      <c r="J37" s="211"/>
      <c r="K37" s="212"/>
    </row>
    <row r="38" spans="1:11" ht="15">
      <c r="A38" s="170">
        <v>31</v>
      </c>
      <c r="B38" s="10">
        <v>1.64</v>
      </c>
      <c r="C38" s="11">
        <v>33.64</v>
      </c>
      <c r="D38" s="1">
        <f t="shared" si="1"/>
        <v>55.169599999999996</v>
      </c>
      <c r="E38" s="12">
        <v>12.8</v>
      </c>
      <c r="F38" s="9">
        <v>7.01</v>
      </c>
      <c r="G38" s="1">
        <f t="shared" si="2"/>
        <v>17.029432033762543</v>
      </c>
      <c r="H38" s="13" t="str">
        <f t="shared" si="3"/>
        <v>YES</v>
      </c>
      <c r="I38" s="75">
        <v>700</v>
      </c>
      <c r="J38" s="211"/>
      <c r="K38" s="212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45566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2024-11-13T16:42:47Z</cp:lastPrinted>
  <dcterms:created xsi:type="dcterms:W3CDTF">2008-11-12T20:47:25Z</dcterms:created>
  <dcterms:modified xsi:type="dcterms:W3CDTF">2024-11-13T16:42:58Z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2024-11-13T16:42:13Z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d97e531e-5e63-4d17-8f90-8a3102e8d1df</vt:lpwstr>
  </property>
  <property fmtid="{D5CDD505-2E9C-101B-9397-08002B2CF9AE}" pid="21" name="MSIP_Label_ebdd6eeb-0dd0-4927-947e-a759f08fcf55_ContentBits">
    <vt:lpwstr>0</vt:lpwstr>
  </property>
</Properties>
</file>