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2" activeTab="0"/>
  </bookViews>
  <sheets>
    <sheet name="Turbidity and CT" sheetId="1" r:id="rId1"/>
    <sheet name="Sheet1" sheetId="2" r:id="rId2"/>
  </sheets>
  <definedNames>
    <definedName name="_xlnm.Print_Area" localSheetId="0">'Turbidity and CT'!$A$1:$I$83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<sst xmlns="http://schemas.openxmlformats.org/spreadsheetml/2006/main" count="62" uniqueCount="56">
  <si>
    <t>OHA - Drinking Water Services - Surface Water Quality Data Form</t>
  </si>
  <si>
    <t>County:</t>
  </si>
  <si>
    <t>Coos</t>
  </si>
  <si>
    <t>Cartridge or  Bag Filtration</t>
  </si>
  <si>
    <t xml:space="preserve">Month/Year: </t>
  </si>
  <si>
    <t>February  2024</t>
  </si>
  <si>
    <t xml:space="preserve">System Name: </t>
  </si>
  <si>
    <t>Weiss Estates Water District</t>
  </si>
  <si>
    <t>ID#:      41-05581</t>
  </si>
  <si>
    <t>WTP ID:        TP-1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</si>
  <si>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</si>
  <si>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</si>
  <si>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</si>
  <si>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</si>
  <si>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</si>
  <si>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</si>
  <si>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</si>
  <si>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95% of daily turbidity readings ≤ 1 NTU?</t>
  </si>
  <si>
    <t xml:space="preserve">Yes </t>
  </si>
  <si>
    <t>CT's met everyday? (see back)</t>
  </si>
  <si>
    <t>All Cl2 residual at entry point  ≥ 0.2 mg/l?</t>
  </si>
  <si>
    <t>All daily turbidity readings ≤ 5 NTU?</t>
  </si>
  <si>
    <t>Yes</t>
  </si>
  <si>
    <t>Notes:  PSI = pounds per square inch</t>
  </si>
  <si>
    <t>PRINTED NAME: Michael Murphy</t>
  </si>
  <si>
    <t>PSID = pounds per square inch difference (before filter - after filter)</t>
  </si>
  <si>
    <t>SIGNATURE: Electronic submit</t>
  </si>
  <si>
    <t>DATE: 3/08/2024</t>
  </si>
  <si>
    <t>PSID When to Change Filter = look in manual for manufacturer's specifications when to change the filter, at what PSID.</t>
  </si>
  <si>
    <t>PHONE #: (541) 253-6191</t>
  </si>
  <si>
    <t>CERT #: T- 09453</t>
  </si>
  <si>
    <t>ui</t>
  </si>
  <si>
    <r>
      <t xml:space="preserve">       correspond to continuous readings' maximum. </t>
    </r>
    <r>
      <rPr>
        <sz val="12"/>
        <rFont val="Arial"/>
        <family val="2"/>
      </rPr>
      <t xml:space="preserve"> </t>
    </r>
  </si>
  <si>
    <t>February</t>
  </si>
  <si>
    <t>WTP- :1</t>
  </si>
  <si>
    <t>ID#: 41 -05581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</si>
  <si>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</si>
  <si>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</si>
  <si>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</si>
  <si>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</si>
  <si>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</si>
  <si>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</si>
  <si>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</si>
  <si>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</si>
  <si>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1"/>
        <rFont val="Arial"/>
        <family val="2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</si>
  <si>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</si>
  <si>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</si>
  <si>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</si>
  <si>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</si>
  <si>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</si>
  <si>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</si>
  <si>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</si>
  <si>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</si>
  <si>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</si>
  <si>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</si>
  <si>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PAGE 2 of 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</si>
</sst>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"/>
    <numFmt numFmtId="167" formatCode="0.00"/>
    <numFmt numFmtId="168" formatCode="H:MM;@"/>
    <numFmt numFmtId="169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horizontal="right" vertical="center"/>
      <protection locked="0"/>
    </xf>
    <xf numFmtId="164" fontId="3" fillId="0" borderId="1" xfId="0" applyFont="1" applyBorder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2" fillId="0" borderId="3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/>
      <protection locked="0"/>
    </xf>
    <xf numFmtId="164" fontId="4" fillId="0" borderId="7" xfId="0" applyFont="1" applyBorder="1" applyAlignment="1" applyProtection="1">
      <alignment horizontal="center" vertical="center" wrapText="1"/>
      <protection locked="0"/>
    </xf>
    <xf numFmtId="164" fontId="4" fillId="0" borderId="3" xfId="0" applyFont="1" applyBorder="1" applyAlignment="1" applyProtection="1">
      <alignment horizontal="center" vertical="center" wrapText="1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2" xfId="0" applyNumberFormat="1" applyFont="1" applyBorder="1" applyAlignment="1" applyProtection="1">
      <alignment horizontal="center"/>
      <protection locked="0"/>
    </xf>
    <xf numFmtId="167" fontId="4" fillId="0" borderId="13" xfId="0" applyNumberFormat="1" applyFont="1" applyBorder="1" applyAlignment="1" applyProtection="1">
      <alignment horizontal="center"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167" fontId="4" fillId="0" borderId="15" xfId="0" applyNumberFormat="1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 locked="0"/>
    </xf>
    <xf numFmtId="167" fontId="4" fillId="0" borderId="12" xfId="0" applyNumberFormat="1" applyFont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18" xfId="0" applyNumberFormat="1" applyFont="1" applyBorder="1" applyAlignment="1" applyProtection="1">
      <alignment horizontal="center"/>
      <protection locked="0"/>
    </xf>
    <xf numFmtId="167" fontId="4" fillId="0" borderId="1" xfId="0" applyNumberFormat="1" applyFont="1" applyBorder="1" applyAlignment="1" applyProtection="1">
      <alignment horizontal="center"/>
      <protection locked="0"/>
    </xf>
    <xf numFmtId="167" fontId="4" fillId="0" borderId="5" xfId="0" applyNumberFormat="1" applyFont="1" applyBorder="1" applyAlignment="1" applyProtection="1">
      <alignment horizontal="center"/>
      <protection locked="0"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7" fontId="4" fillId="0" borderId="19" xfId="0" applyNumberFormat="1" applyFont="1" applyBorder="1" applyAlignment="1" applyProtection="1">
      <alignment horizontal="center"/>
      <protection locked="0"/>
    </xf>
    <xf numFmtId="167" fontId="4" fillId="0" borderId="20" xfId="0" applyNumberFormat="1" applyFont="1" applyBorder="1" applyAlignment="1" applyProtection="1">
      <alignment horizontal="center"/>
      <protection locked="0"/>
    </xf>
    <xf numFmtId="167" fontId="4" fillId="0" borderId="21" xfId="0" applyNumberFormat="1" applyFont="1" applyBorder="1" applyAlignment="1" applyProtection="1">
      <alignment horizontal="center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164" fontId="2" fillId="0" borderId="12" xfId="0" applyFont="1" applyBorder="1" applyAlignment="1" applyProtection="1">
      <alignment horizont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2" fillId="0" borderId="23" xfId="0" applyFont="1" applyBorder="1" applyAlignment="1" applyProtection="1">
      <alignment horizontal="center" vertical="center"/>
      <protection locked="0"/>
    </xf>
    <xf numFmtId="164" fontId="7" fillId="0" borderId="24" xfId="0" applyFont="1" applyBorder="1" applyAlignment="1" applyProtection="1">
      <alignment horizontal="center" vertical="center" wrapText="1"/>
      <protection locked="0"/>
    </xf>
    <xf numFmtId="164" fontId="4" fillId="0" borderId="2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25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/>
      <protection locked="0"/>
    </xf>
    <xf numFmtId="164" fontId="2" fillId="0" borderId="27" xfId="0" applyFont="1" applyBorder="1" applyAlignment="1" applyProtection="1">
      <alignment horizontal="center" vertical="center" wrapText="1"/>
      <protection locked="0"/>
    </xf>
    <xf numFmtId="164" fontId="2" fillId="0" borderId="26" xfId="0" applyFont="1" applyBorder="1" applyAlignment="1" applyProtection="1">
      <alignment horizontal="center" vertical="center" wrapText="1"/>
      <protection locked="0"/>
    </xf>
    <xf numFmtId="164" fontId="2" fillId="0" borderId="28" xfId="0" applyFont="1" applyBorder="1" applyAlignment="1" applyProtection="1">
      <alignment vertical="top" wrapText="1"/>
      <protection locked="0"/>
    </xf>
    <xf numFmtId="164" fontId="2" fillId="0" borderId="29" xfId="0" applyFont="1" applyBorder="1" applyAlignment="1" applyProtection="1">
      <alignment wrapText="1"/>
      <protection locked="0"/>
    </xf>
    <xf numFmtId="164" fontId="2" fillId="0" borderId="10" xfId="0" applyFont="1" applyBorder="1" applyAlignment="1" applyProtection="1">
      <alignment vertical="top" wrapText="1"/>
      <protection locked="0"/>
    </xf>
    <xf numFmtId="164" fontId="2" fillId="0" borderId="26" xfId="0" applyFont="1" applyBorder="1" applyAlignment="1" applyProtection="1">
      <alignment wrapText="1"/>
      <protection locked="0"/>
    </xf>
    <xf numFmtId="164" fontId="2" fillId="0" borderId="30" xfId="0" applyFont="1" applyBorder="1" applyAlignment="1" applyProtection="1">
      <alignment vertical="top" wrapText="1"/>
      <protection locked="0"/>
    </xf>
    <xf numFmtId="164" fontId="4" fillId="0" borderId="31" xfId="0" applyFont="1" applyBorder="1" applyAlignment="1" applyProtection="1">
      <alignment/>
      <protection locked="0"/>
    </xf>
    <xf numFmtId="164" fontId="8" fillId="0" borderId="32" xfId="0" applyFont="1" applyBorder="1" applyAlignment="1" applyProtection="1">
      <alignment horizontal="left" vertical="top" wrapText="1"/>
      <protection locked="0"/>
    </xf>
    <xf numFmtId="164" fontId="7" fillId="0" borderId="0" xfId="0" applyFont="1" applyBorder="1" applyAlignment="1" applyProtection="1">
      <alignment horizontal="left" vertical="top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3" fillId="0" borderId="18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4" fontId="2" fillId="0" borderId="18" xfId="0" applyFont="1" applyBorder="1" applyAlignment="1" applyProtection="1">
      <alignment vertical="center"/>
      <protection locked="0"/>
    </xf>
    <xf numFmtId="164" fontId="2" fillId="0" borderId="4" xfId="0" applyFont="1" applyBorder="1" applyAlignment="1" applyProtection="1">
      <alignment horizontal="center" vertical="center"/>
      <protection locked="0"/>
    </xf>
    <xf numFmtId="165" fontId="2" fillId="0" borderId="4" xfId="0" applyNumberFormat="1" applyFont="1" applyBorder="1" applyAlignment="1" applyProtection="1">
      <alignment horizontal="left" vertical="center"/>
      <protection locked="0"/>
    </xf>
    <xf numFmtId="165" fontId="2" fillId="0" borderId="4" xfId="0" applyNumberFormat="1" applyFont="1" applyBorder="1" applyAlignment="1" applyProtection="1">
      <alignment vertical="center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0" fillId="0" borderId="0" xfId="0" applyAlignment="1" applyProtection="1">
      <alignment horizontal="left"/>
      <protection locked="0"/>
    </xf>
    <xf numFmtId="164" fontId="4" fillId="0" borderId="12" xfId="0" applyFont="1" applyBorder="1" applyAlignment="1" applyProtection="1">
      <alignment horizontal="center" vertical="center"/>
      <protection locked="0"/>
    </xf>
    <xf numFmtId="164" fontId="4" fillId="0" borderId="13" xfId="0" applyFont="1" applyBorder="1" applyAlignment="1" applyProtection="1">
      <alignment horizontal="center" wrapText="1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34" xfId="0" applyFont="1" applyBorder="1" applyAlignment="1" applyProtection="1">
      <alignment horizontal="center" vertical="center" wrapText="1"/>
      <protection locked="0"/>
    </xf>
    <xf numFmtId="164" fontId="4" fillId="0" borderId="35" xfId="0" applyFont="1" applyBorder="1" applyAlignment="1" applyProtection="1">
      <alignment horizontal="center" vertical="center" wrapText="1"/>
      <protection locked="0"/>
    </xf>
    <xf numFmtId="164" fontId="4" fillId="0" borderId="28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left" vertical="center"/>
      <protection locked="0"/>
    </xf>
    <xf numFmtId="164" fontId="4" fillId="0" borderId="19" xfId="0" applyFont="1" applyBorder="1" applyAlignment="1" applyProtection="1">
      <alignment horizontal="center" vertical="center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4" fillId="0" borderId="38" xfId="0" applyFont="1" applyBorder="1" applyAlignment="1" applyProtection="1">
      <alignment horizontal="center" vertical="center"/>
      <protection locked="0"/>
    </xf>
    <xf numFmtId="164" fontId="4" fillId="0" borderId="11" xfId="0" applyFont="1" applyBorder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/>
      <protection locked="0"/>
    </xf>
    <xf numFmtId="166" fontId="4" fillId="0" borderId="12" xfId="0" applyNumberFormat="1" applyFont="1" applyBorder="1" applyAlignment="1" applyProtection="1">
      <alignment horizontal="center"/>
      <protection/>
    </xf>
    <xf numFmtId="166" fontId="4" fillId="0" borderId="13" xfId="0" applyNumberFormat="1" applyFont="1" applyBorder="1" applyAlignment="1" applyProtection="1">
      <alignment horizontal="center"/>
      <protection locked="0"/>
    </xf>
    <xf numFmtId="167" fontId="4" fillId="0" borderId="33" xfId="0" applyNumberFormat="1" applyFont="1" applyBorder="1" applyAlignment="1" applyProtection="1">
      <alignment horizontal="center"/>
      <protection locked="0"/>
    </xf>
    <xf numFmtId="164" fontId="4" fillId="0" borderId="39" xfId="0" applyFont="1" applyBorder="1" applyAlignment="1" applyProtection="1">
      <alignment horizontal="center"/>
      <protection locked="0"/>
    </xf>
    <xf numFmtId="164" fontId="4" fillId="0" borderId="40" xfId="0" applyFont="1" applyBorder="1" applyAlignment="1" applyProtection="1">
      <alignment horizontal="center"/>
      <protection locked="0"/>
    </xf>
    <xf numFmtId="166" fontId="4" fillId="0" borderId="6" xfId="0" applyNumberFormat="1" applyFont="1" applyBorder="1" applyAlignment="1" applyProtection="1">
      <alignment horizontal="center"/>
      <protection/>
    </xf>
    <xf numFmtId="166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 locked="0"/>
    </xf>
    <xf numFmtId="164" fontId="4" fillId="0" borderId="6" xfId="0" applyFont="1" applyBorder="1" applyAlignment="1" applyProtection="1">
      <alignment horizontal="center"/>
      <protection locked="0"/>
    </xf>
    <xf numFmtId="164" fontId="4" fillId="0" borderId="36" xfId="0" applyFont="1" applyBorder="1" applyAlignment="1" applyProtection="1">
      <alignment horizontal="center"/>
      <protection locked="0"/>
    </xf>
    <xf numFmtId="166" fontId="4" fillId="0" borderId="11" xfId="0" applyNumberFormat="1" applyFont="1" applyBorder="1" applyAlignment="1" applyProtection="1">
      <alignment horizontal="center"/>
      <protection/>
    </xf>
    <xf numFmtId="166" fontId="4" fillId="0" borderId="19" xfId="0" applyNumberFormat="1" applyFont="1" applyBorder="1" applyAlignment="1" applyProtection="1">
      <alignment horizontal="center"/>
      <protection locked="0"/>
    </xf>
    <xf numFmtId="167" fontId="4" fillId="0" borderId="36" xfId="0" applyNumberFormat="1" applyFont="1" applyBorder="1" applyAlignment="1" applyProtection="1">
      <alignment horizontal="center"/>
      <protection locked="0"/>
    </xf>
    <xf numFmtId="164" fontId="4" fillId="0" borderId="11" xfId="0" applyFont="1" applyBorder="1" applyAlignment="1" applyProtection="1">
      <alignment horizontal="center"/>
      <protection locked="0"/>
    </xf>
    <xf numFmtId="168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69" fontId="4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12" fillId="0" borderId="32" xfId="0" applyFont="1" applyBorder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 wrapText="1"/>
      <protection locked="0"/>
    </xf>
    <xf numFmtId="164" fontId="2" fillId="0" borderId="0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workbookViewId="0" topLeftCell="A37">
      <selection activeCell="F79" sqref="F79"/>
    </sheetView>
  </sheetViews>
  <sheetFormatPr defaultColWidth="9.140625" defaultRowHeight="12.75"/>
  <cols>
    <col min="1" max="1" width="16.00390625" style="1" customWidth="1"/>
    <col min="2" max="2" width="15.421875" style="1" customWidth="1"/>
    <col min="3" max="3" width="13.421875" style="1" customWidth="1"/>
    <col min="4" max="4" width="14.28125" style="1" customWidth="1"/>
    <col min="5" max="5" width="14.00390625" style="1" customWidth="1"/>
    <col min="6" max="6" width="16.8515625" style="1" customWidth="1"/>
    <col min="7" max="7" width="18.421875" style="1" customWidth="1"/>
    <col min="8" max="8" width="18.00390625" style="1" customWidth="1"/>
    <col min="9" max="9" width="10.00390625" style="1" customWidth="1"/>
    <col min="10" max="16384" width="9.140625" style="1" customWidth="1"/>
  </cols>
  <sheetData>
    <row r="1" spans="1:8" s="5" customFormat="1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</row>
    <row r="2" spans="1:8" s="5" customFormat="1" ht="24" customHeight="1">
      <c r="A2" s="6" t="s">
        <v>3</v>
      </c>
      <c r="B2" s="6"/>
      <c r="C2" s="6"/>
      <c r="D2" s="6"/>
      <c r="E2" s="6"/>
      <c r="F2" s="6"/>
      <c r="G2" s="7" t="s">
        <v>4</v>
      </c>
      <c r="H2" s="4" t="s">
        <v>5</v>
      </c>
    </row>
    <row r="3" spans="1:8" s="13" customFormat="1" ht="24" customHeight="1">
      <c r="A3" s="8" t="s">
        <v>6</v>
      </c>
      <c r="B3" s="9" t="s">
        <v>7</v>
      </c>
      <c r="C3" s="9"/>
      <c r="D3" s="9"/>
      <c r="E3" s="10" t="s">
        <v>8</v>
      </c>
      <c r="F3" s="10"/>
      <c r="G3" s="11" t="s">
        <v>9</v>
      </c>
      <c r="H3" s="12"/>
    </row>
    <row r="4" spans="1:8" s="21" customFormat="1" ht="32.25" customHeight="1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9" t="s">
        <v>15</v>
      </c>
      <c r="G4" s="20" t="s">
        <v>16</v>
      </c>
      <c r="H4" s="20"/>
    </row>
    <row r="5" spans="1:8" ht="24" customHeight="1">
      <c r="A5" s="22">
        <v>1</v>
      </c>
      <c r="B5" s="23">
        <v>16</v>
      </c>
      <c r="C5" s="24">
        <v>16</v>
      </c>
      <c r="D5" s="25">
        <f>IF(B5="","",B5-C5)</f>
        <v>0</v>
      </c>
      <c r="E5" s="26">
        <v>5</v>
      </c>
      <c r="F5" s="27">
        <v>0.023</v>
      </c>
      <c r="G5" s="27">
        <v>0.023</v>
      </c>
      <c r="H5" s="27"/>
    </row>
    <row r="6" spans="1:8" ht="24" customHeight="1">
      <c r="A6" s="28">
        <v>2</v>
      </c>
      <c r="B6" s="29">
        <v>0</v>
      </c>
      <c r="C6" s="30">
        <v>0</v>
      </c>
      <c r="D6" s="31">
        <f aca="true" t="shared" si="0" ref="D6:D34">IF(B6="","",B6-C6)</f>
        <v>0</v>
      </c>
      <c r="E6" s="32">
        <v>5</v>
      </c>
      <c r="F6" s="33">
        <v>0.013000000000000001</v>
      </c>
      <c r="G6" s="33">
        <v>0.013000000000000001</v>
      </c>
      <c r="H6" s="33"/>
    </row>
    <row r="7" spans="1:8" ht="24" customHeight="1">
      <c r="A7" s="28">
        <v>3</v>
      </c>
      <c r="B7" s="29">
        <v>17</v>
      </c>
      <c r="C7" s="30">
        <v>17</v>
      </c>
      <c r="D7" s="25">
        <f>IF(B7="","",B7-C7)</f>
        <v>0</v>
      </c>
      <c r="E7" s="32">
        <v>5</v>
      </c>
      <c r="F7" s="33">
        <v>0.013000000000000001</v>
      </c>
      <c r="G7" s="33">
        <v>0.013000000000000001</v>
      </c>
      <c r="H7" s="33"/>
    </row>
    <row r="8" spans="1:8" ht="24" customHeight="1">
      <c r="A8" s="28">
        <v>4</v>
      </c>
      <c r="B8" s="29">
        <v>15</v>
      </c>
      <c r="C8" s="30">
        <v>15</v>
      </c>
      <c r="D8" s="31">
        <f t="shared" si="0"/>
        <v>0</v>
      </c>
      <c r="E8" s="32">
        <v>5</v>
      </c>
      <c r="F8" s="33">
        <v>0.023</v>
      </c>
      <c r="G8" s="33">
        <v>0.023</v>
      </c>
      <c r="H8" s="33"/>
    </row>
    <row r="9" spans="1:8" ht="24" customHeight="1">
      <c r="A9" s="28">
        <v>5</v>
      </c>
      <c r="B9" s="29">
        <v>0</v>
      </c>
      <c r="C9" s="30">
        <v>0</v>
      </c>
      <c r="D9" s="25">
        <f>IF(B9="","",B9-C9)</f>
        <v>0</v>
      </c>
      <c r="E9" s="32">
        <v>5</v>
      </c>
      <c r="F9" s="33">
        <v>0.012</v>
      </c>
      <c r="G9" s="33">
        <v>0.012</v>
      </c>
      <c r="H9" s="33"/>
    </row>
    <row r="10" spans="1:8" ht="24" customHeight="1">
      <c r="A10" s="28">
        <v>6</v>
      </c>
      <c r="B10" s="29">
        <v>0</v>
      </c>
      <c r="C10" s="30">
        <v>0</v>
      </c>
      <c r="D10" s="31">
        <f t="shared" si="0"/>
        <v>0</v>
      </c>
      <c r="E10" s="32">
        <v>5</v>
      </c>
      <c r="F10" s="33">
        <v>0.012</v>
      </c>
      <c r="G10" s="33">
        <v>0.012</v>
      </c>
      <c r="H10" s="33"/>
    </row>
    <row r="11" spans="1:8" ht="24" customHeight="1">
      <c r="A11" s="28">
        <v>7</v>
      </c>
      <c r="B11" s="29">
        <v>0</v>
      </c>
      <c r="C11" s="30">
        <v>0</v>
      </c>
      <c r="D11" s="25">
        <f>IF(B11="","",B11-C11)</f>
        <v>0</v>
      </c>
      <c r="E11" s="32">
        <v>5</v>
      </c>
      <c r="F11" s="33">
        <v>0.017</v>
      </c>
      <c r="G11" s="33">
        <v>0.017</v>
      </c>
      <c r="H11" s="33"/>
    </row>
    <row r="12" spans="1:8" ht="24" customHeight="1">
      <c r="A12" s="28">
        <v>8</v>
      </c>
      <c r="B12" s="29">
        <v>16</v>
      </c>
      <c r="C12" s="30">
        <v>16</v>
      </c>
      <c r="D12" s="31">
        <f t="shared" si="0"/>
        <v>0</v>
      </c>
      <c r="E12" s="32">
        <v>5</v>
      </c>
      <c r="F12" s="33">
        <v>0.012</v>
      </c>
      <c r="G12" s="33">
        <v>0.012</v>
      </c>
      <c r="H12" s="33"/>
    </row>
    <row r="13" spans="1:8" ht="24" customHeight="1">
      <c r="A13" s="28">
        <v>9</v>
      </c>
      <c r="B13" s="29">
        <v>0</v>
      </c>
      <c r="C13" s="30">
        <v>0</v>
      </c>
      <c r="D13" s="25">
        <f>IF(B13="","",B13-C13)</f>
        <v>0</v>
      </c>
      <c r="E13" s="32">
        <v>5</v>
      </c>
      <c r="F13" s="33">
        <v>0.012</v>
      </c>
      <c r="G13" s="33">
        <v>0.012</v>
      </c>
      <c r="H13" s="33"/>
    </row>
    <row r="14" spans="1:8" ht="24" customHeight="1">
      <c r="A14" s="28">
        <v>10</v>
      </c>
      <c r="B14" s="29">
        <v>15</v>
      </c>
      <c r="C14" s="30">
        <v>15</v>
      </c>
      <c r="D14" s="31">
        <f t="shared" si="0"/>
        <v>0</v>
      </c>
      <c r="E14" s="32">
        <v>5</v>
      </c>
      <c r="F14" s="33">
        <v>0.016</v>
      </c>
      <c r="G14" s="33">
        <v>0.016</v>
      </c>
      <c r="H14" s="33"/>
    </row>
    <row r="15" spans="1:8" ht="24" customHeight="1">
      <c r="A15" s="28">
        <v>11</v>
      </c>
      <c r="B15" s="29">
        <v>20</v>
      </c>
      <c r="C15" s="30">
        <v>20</v>
      </c>
      <c r="D15" s="25">
        <f>IF(B15="","",B15-C15)</f>
        <v>0</v>
      </c>
      <c r="E15" s="32">
        <v>5</v>
      </c>
      <c r="F15" s="33">
        <v>0.017</v>
      </c>
      <c r="G15" s="33">
        <v>0.017</v>
      </c>
      <c r="H15" s="33"/>
    </row>
    <row r="16" spans="1:8" ht="24" customHeight="1">
      <c r="A16" s="28">
        <v>12</v>
      </c>
      <c r="B16" s="29">
        <v>0</v>
      </c>
      <c r="C16" s="30">
        <v>0</v>
      </c>
      <c r="D16" s="31">
        <f t="shared" si="0"/>
        <v>0</v>
      </c>
      <c r="E16" s="32">
        <v>5</v>
      </c>
      <c r="F16" s="33">
        <v>0.044</v>
      </c>
      <c r="G16" s="33">
        <v>0.044</v>
      </c>
      <c r="H16" s="33"/>
    </row>
    <row r="17" spans="1:8" ht="24" customHeight="1">
      <c r="A17" s="28">
        <v>13</v>
      </c>
      <c r="B17" s="29">
        <v>0</v>
      </c>
      <c r="C17" s="30">
        <v>0</v>
      </c>
      <c r="D17" s="25">
        <f>IF(B17="","",B17-C17)</f>
        <v>0</v>
      </c>
      <c r="E17" s="32">
        <v>5</v>
      </c>
      <c r="F17" s="33">
        <v>0.032</v>
      </c>
      <c r="G17" s="33">
        <v>0.032</v>
      </c>
      <c r="H17" s="33"/>
    </row>
    <row r="18" spans="1:8" ht="24" customHeight="1">
      <c r="A18" s="28">
        <v>14</v>
      </c>
      <c r="B18" s="29">
        <v>0</v>
      </c>
      <c r="C18" s="30">
        <v>0</v>
      </c>
      <c r="D18" s="31">
        <f t="shared" si="0"/>
        <v>0</v>
      </c>
      <c r="E18" s="32">
        <v>5</v>
      </c>
      <c r="F18" s="33">
        <v>0.016</v>
      </c>
      <c r="G18" s="33">
        <v>0.016</v>
      </c>
      <c r="H18" s="33"/>
    </row>
    <row r="19" spans="1:8" ht="24" customHeight="1">
      <c r="A19" s="28">
        <v>15</v>
      </c>
      <c r="B19" s="29">
        <v>19</v>
      </c>
      <c r="C19" s="30">
        <v>19</v>
      </c>
      <c r="D19" s="25">
        <f>IF(B19="","",B19-C19)</f>
        <v>0</v>
      </c>
      <c r="E19" s="32">
        <v>5</v>
      </c>
      <c r="F19" s="33">
        <v>0.012</v>
      </c>
      <c r="G19" s="33">
        <v>0.012</v>
      </c>
      <c r="H19" s="33"/>
    </row>
    <row r="20" spans="1:8" ht="24" customHeight="1">
      <c r="A20" s="28">
        <v>16</v>
      </c>
      <c r="B20" s="29">
        <v>19</v>
      </c>
      <c r="C20" s="30">
        <v>19</v>
      </c>
      <c r="D20" s="31">
        <f t="shared" si="0"/>
        <v>0</v>
      </c>
      <c r="E20" s="32">
        <v>5</v>
      </c>
      <c r="F20" s="33">
        <v>0.012</v>
      </c>
      <c r="G20" s="33">
        <v>0.012</v>
      </c>
      <c r="H20" s="33"/>
    </row>
    <row r="21" spans="1:8" ht="24" customHeight="1">
      <c r="A21" s="28">
        <v>17</v>
      </c>
      <c r="B21" s="29">
        <v>0</v>
      </c>
      <c r="C21" s="30">
        <v>0</v>
      </c>
      <c r="D21" s="25">
        <f>IF(B21="","",B21-C21)</f>
        <v>0</v>
      </c>
      <c r="E21" s="32">
        <v>5</v>
      </c>
      <c r="F21" s="33">
        <v>0.012</v>
      </c>
      <c r="G21" s="33">
        <v>0.012</v>
      </c>
      <c r="H21" s="33"/>
    </row>
    <row r="22" spans="1:8" ht="24" customHeight="1">
      <c r="A22" s="28">
        <v>18</v>
      </c>
      <c r="B22" s="29">
        <v>0</v>
      </c>
      <c r="C22" s="30">
        <v>0</v>
      </c>
      <c r="D22" s="31">
        <f t="shared" si="0"/>
        <v>0</v>
      </c>
      <c r="E22" s="32">
        <v>5</v>
      </c>
      <c r="F22" s="33">
        <v>0.038</v>
      </c>
      <c r="G22" s="33">
        <v>0.038</v>
      </c>
      <c r="H22" s="33"/>
    </row>
    <row r="23" spans="1:8" ht="24" customHeight="1">
      <c r="A23" s="28">
        <v>19</v>
      </c>
      <c r="B23" s="29">
        <v>0</v>
      </c>
      <c r="C23" s="30">
        <v>0</v>
      </c>
      <c r="D23" s="25">
        <f>IF(B23="","",B23-C23)</f>
        <v>0</v>
      </c>
      <c r="E23" s="32">
        <v>5</v>
      </c>
      <c r="F23" s="33">
        <v>0.016</v>
      </c>
      <c r="G23" s="33">
        <v>0.016</v>
      </c>
      <c r="H23" s="33"/>
    </row>
    <row r="24" spans="1:8" ht="24" customHeight="1">
      <c r="A24" s="28">
        <v>20</v>
      </c>
      <c r="B24" s="29">
        <v>0</v>
      </c>
      <c r="C24" s="30">
        <v>0</v>
      </c>
      <c r="D24" s="31">
        <f t="shared" si="0"/>
        <v>0</v>
      </c>
      <c r="E24" s="32">
        <v>5</v>
      </c>
      <c r="F24" s="33">
        <v>0.029</v>
      </c>
      <c r="G24" s="33">
        <v>0.029</v>
      </c>
      <c r="H24" s="33"/>
    </row>
    <row r="25" spans="1:8" ht="24" customHeight="1">
      <c r="A25" s="28">
        <v>21</v>
      </c>
      <c r="B25" s="29">
        <v>19</v>
      </c>
      <c r="C25" s="30">
        <v>19</v>
      </c>
      <c r="D25" s="25">
        <f>IF(B25="","",B25-C25)</f>
        <v>0</v>
      </c>
      <c r="E25" s="32">
        <v>5</v>
      </c>
      <c r="F25" s="33">
        <v>0.012</v>
      </c>
      <c r="G25" s="33">
        <v>0.012</v>
      </c>
      <c r="H25" s="33"/>
    </row>
    <row r="26" spans="1:8" ht="24" customHeight="1">
      <c r="A26" s="28">
        <v>22</v>
      </c>
      <c r="B26" s="29">
        <v>0</v>
      </c>
      <c r="C26" s="30">
        <v>0</v>
      </c>
      <c r="D26" s="31">
        <f t="shared" si="0"/>
        <v>0</v>
      </c>
      <c r="E26" s="32">
        <v>5</v>
      </c>
      <c r="F26" s="33">
        <v>0.017</v>
      </c>
      <c r="G26" s="33">
        <v>0.017</v>
      </c>
      <c r="H26" s="33"/>
    </row>
    <row r="27" spans="1:8" ht="24" customHeight="1">
      <c r="A27" s="28">
        <v>23</v>
      </c>
      <c r="B27" s="29">
        <v>0</v>
      </c>
      <c r="C27" s="30">
        <v>0</v>
      </c>
      <c r="D27" s="25">
        <f>IF(B27="","",B27-C27)</f>
        <v>0</v>
      </c>
      <c r="E27" s="32">
        <v>5</v>
      </c>
      <c r="F27" s="33">
        <v>0.037</v>
      </c>
      <c r="G27" s="33">
        <v>0.037</v>
      </c>
      <c r="H27" s="33"/>
    </row>
    <row r="28" spans="1:8" ht="24" customHeight="1">
      <c r="A28" s="28">
        <v>24</v>
      </c>
      <c r="B28" s="29">
        <v>0</v>
      </c>
      <c r="C28" s="30">
        <v>0</v>
      </c>
      <c r="D28" s="31">
        <f t="shared" si="0"/>
        <v>0</v>
      </c>
      <c r="E28" s="32">
        <v>5</v>
      </c>
      <c r="F28" s="33">
        <v>0.012</v>
      </c>
      <c r="G28" s="33">
        <v>0.012</v>
      </c>
      <c r="H28" s="33"/>
    </row>
    <row r="29" spans="1:8" ht="24" customHeight="1">
      <c r="A29" s="28">
        <v>25</v>
      </c>
      <c r="B29" s="29">
        <v>0</v>
      </c>
      <c r="C29" s="30">
        <v>0</v>
      </c>
      <c r="D29" s="25">
        <f>IF(B29="","",B29-C29)</f>
        <v>0</v>
      </c>
      <c r="E29" s="32">
        <v>5</v>
      </c>
      <c r="F29" s="33">
        <v>0.016</v>
      </c>
      <c r="G29" s="33">
        <v>0.016</v>
      </c>
      <c r="H29" s="33"/>
    </row>
    <row r="30" spans="1:8" ht="24" customHeight="1">
      <c r="A30" s="28">
        <v>26</v>
      </c>
      <c r="B30" s="29">
        <v>16</v>
      </c>
      <c r="C30" s="30">
        <v>15</v>
      </c>
      <c r="D30" s="31">
        <f t="shared" si="0"/>
        <v>1</v>
      </c>
      <c r="E30" s="32">
        <v>5</v>
      </c>
      <c r="F30" s="33">
        <v>0.014</v>
      </c>
      <c r="G30" s="33">
        <v>0.014</v>
      </c>
      <c r="H30" s="33"/>
    </row>
    <row r="31" spans="1:8" ht="24" customHeight="1">
      <c r="A31" s="28">
        <v>27</v>
      </c>
      <c r="B31" s="29">
        <v>15</v>
      </c>
      <c r="C31" s="30">
        <v>15</v>
      </c>
      <c r="D31" s="25">
        <f>IF(B31="","",B31-C31)</f>
        <v>0</v>
      </c>
      <c r="E31" s="32">
        <v>5</v>
      </c>
      <c r="F31" s="33">
        <v>0.012</v>
      </c>
      <c r="G31" s="33">
        <v>0.012</v>
      </c>
      <c r="H31" s="33"/>
    </row>
    <row r="32" spans="1:8" ht="24" customHeight="1">
      <c r="A32" s="28">
        <v>28</v>
      </c>
      <c r="B32" s="29">
        <v>15</v>
      </c>
      <c r="C32" s="30">
        <v>15</v>
      </c>
      <c r="D32" s="31">
        <f t="shared" si="0"/>
        <v>0</v>
      </c>
      <c r="E32" s="32">
        <v>5</v>
      </c>
      <c r="F32" s="33">
        <v>0.014</v>
      </c>
      <c r="G32" s="33">
        <v>0.014</v>
      </c>
      <c r="H32" s="33"/>
    </row>
    <row r="33" spans="1:8" ht="24" customHeight="1">
      <c r="A33" s="28">
        <v>29</v>
      </c>
      <c r="B33" s="29">
        <v>16</v>
      </c>
      <c r="C33" s="30">
        <v>16</v>
      </c>
      <c r="D33" s="25">
        <f>IF(B33="","",B33-C33)</f>
        <v>0</v>
      </c>
      <c r="E33" s="32">
        <v>5</v>
      </c>
      <c r="F33" s="33">
        <v>0.012</v>
      </c>
      <c r="G33" s="33">
        <v>0.012</v>
      </c>
      <c r="H33" s="33"/>
    </row>
    <row r="34" spans="1:8" ht="24" customHeight="1">
      <c r="A34" s="28"/>
      <c r="B34" s="29"/>
      <c r="C34" s="30"/>
      <c r="D34" s="31">
        <f t="shared" si="0"/>
      </c>
      <c r="E34" s="32"/>
      <c r="F34" s="33"/>
      <c r="G34" s="33"/>
      <c r="H34" s="33"/>
    </row>
    <row r="35" spans="1:8" ht="24" customHeight="1">
      <c r="A35" s="34"/>
      <c r="B35" s="35"/>
      <c r="C35" s="36"/>
      <c r="D35" s="25">
        <f>IF(B35="","",B35-C35)</f>
      </c>
      <c r="E35" s="37"/>
      <c r="F35" s="38"/>
      <c r="G35" s="38"/>
      <c r="H35" s="38"/>
    </row>
    <row r="36" spans="1:8" s="21" customFormat="1" ht="24" customHeight="1">
      <c r="A36" s="39"/>
      <c r="B36" s="39"/>
      <c r="C36" s="39"/>
      <c r="D36" s="39"/>
      <c r="E36" s="39"/>
      <c r="F36" s="39"/>
      <c r="G36" s="39"/>
      <c r="H36" s="39"/>
    </row>
    <row r="37" spans="1:8" s="44" customFormat="1" ht="28.5" customHeight="1">
      <c r="A37" s="40" t="s">
        <v>17</v>
      </c>
      <c r="B37" s="40"/>
      <c r="C37" s="40"/>
      <c r="D37" s="40"/>
      <c r="E37" s="41" t="s">
        <v>18</v>
      </c>
      <c r="F37" s="42" t="s">
        <v>19</v>
      </c>
      <c r="G37" s="43" t="s">
        <v>20</v>
      </c>
      <c r="H37" s="43"/>
    </row>
    <row r="38" spans="1:8" s="44" customFormat="1" ht="24" customHeight="1">
      <c r="A38" s="45" t="s">
        <v>21</v>
      </c>
      <c r="B38" s="45"/>
      <c r="C38" s="45"/>
      <c r="D38" s="45"/>
      <c r="E38" s="46" t="s">
        <v>18</v>
      </c>
      <c r="F38" s="47" t="s">
        <v>22</v>
      </c>
      <c r="G38" s="48" t="s">
        <v>22</v>
      </c>
      <c r="H38" s="48"/>
    </row>
    <row r="39" spans="1:8" s="21" customFormat="1" ht="24" customHeight="1">
      <c r="A39" s="49" t="s">
        <v>23</v>
      </c>
      <c r="B39" s="49"/>
      <c r="C39" s="49"/>
      <c r="D39" s="49"/>
      <c r="E39" s="49"/>
      <c r="F39" s="50" t="s">
        <v>24</v>
      </c>
      <c r="G39" s="50"/>
      <c r="H39" s="50"/>
    </row>
    <row r="40" spans="1:8" s="21" customFormat="1" ht="24" customHeight="1">
      <c r="A40" s="51" t="s">
        <v>25</v>
      </c>
      <c r="B40" s="51"/>
      <c r="C40" s="51"/>
      <c r="D40" s="51"/>
      <c r="E40" s="51"/>
      <c r="F40" s="50" t="s">
        <v>26</v>
      </c>
      <c r="G40" s="50"/>
      <c r="H40" s="52" t="s">
        <v>27</v>
      </c>
    </row>
    <row r="41" spans="1:9" s="21" customFormat="1" ht="27.75" customHeight="1">
      <c r="A41" s="53" t="s">
        <v>28</v>
      </c>
      <c r="B41" s="53"/>
      <c r="C41" s="53"/>
      <c r="D41" s="53"/>
      <c r="E41" s="53"/>
      <c r="F41" s="50" t="s">
        <v>29</v>
      </c>
      <c r="G41" s="50"/>
      <c r="H41" s="52" t="s">
        <v>30</v>
      </c>
      <c r="I41" s="54"/>
    </row>
    <row r="42" spans="1:9" s="21" customFormat="1" ht="24" customHeight="1">
      <c r="A42" s="55" t="s">
        <v>31</v>
      </c>
      <c r="B42" s="55"/>
      <c r="C42" s="55"/>
      <c r="D42" s="55"/>
      <c r="E42" s="55"/>
      <c r="F42" s="55"/>
      <c r="G42" s="55"/>
      <c r="H42" s="55"/>
      <c r="I42" s="55"/>
    </row>
    <row r="43" spans="1:9" s="21" customFormat="1" ht="24" customHeight="1">
      <c r="A43" s="56" t="s">
        <v>32</v>
      </c>
      <c r="B43" s="56"/>
      <c r="C43" s="56"/>
      <c r="D43" s="56"/>
      <c r="E43" s="56"/>
      <c r="F43" s="56"/>
      <c r="G43" s="56"/>
      <c r="H43" s="56"/>
      <c r="I43" s="56"/>
    </row>
    <row r="44" spans="1:8" ht="24" customHeight="1">
      <c r="A44" s="57"/>
      <c r="B44" s="57"/>
      <c r="C44" s="57"/>
      <c r="D44" s="57"/>
      <c r="E44" s="57"/>
      <c r="F44" s="57"/>
      <c r="G44" s="57"/>
      <c r="H44" s="57"/>
    </row>
    <row r="45" spans="1:9" ht="24" customHeight="1">
      <c r="A45" s="6" t="s">
        <v>33</v>
      </c>
      <c r="B45" s="6"/>
      <c r="C45" s="6"/>
      <c r="D45" s="6"/>
      <c r="E45" s="6"/>
      <c r="F45" s="6"/>
      <c r="G45" s="6"/>
      <c r="H45" s="58" t="s">
        <v>34</v>
      </c>
      <c r="I45" s="59"/>
    </row>
    <row r="46" spans="1:9" ht="41.25" customHeight="1">
      <c r="A46" s="60" t="s">
        <v>6</v>
      </c>
      <c r="B46" s="61" t="s">
        <v>7</v>
      </c>
      <c r="C46" s="61"/>
      <c r="D46" s="61" t="s">
        <v>35</v>
      </c>
      <c r="E46" s="62"/>
      <c r="F46" s="63" t="s">
        <v>4</v>
      </c>
      <c r="G46" s="61" t="s">
        <v>5</v>
      </c>
      <c r="H46" s="64" t="s">
        <v>36</v>
      </c>
      <c r="I46" s="4">
        <v>0.5</v>
      </c>
    </row>
    <row r="47" ht="24" customHeight="1">
      <c r="A47" s="65"/>
    </row>
    <row r="48" spans="1:9" ht="66.75" customHeight="1">
      <c r="A48" s="66" t="s">
        <v>37</v>
      </c>
      <c r="B48" s="67" t="s">
        <v>38</v>
      </c>
      <c r="C48" s="68" t="s">
        <v>39</v>
      </c>
      <c r="D48" s="69" t="s">
        <v>40</v>
      </c>
      <c r="E48" s="70" t="s">
        <v>41</v>
      </c>
      <c r="F48" s="71" t="s">
        <v>42</v>
      </c>
      <c r="G48" s="72" t="s">
        <v>43</v>
      </c>
      <c r="H48" s="72" t="s">
        <v>44</v>
      </c>
      <c r="I48" s="72" t="s">
        <v>45</v>
      </c>
    </row>
    <row r="49" spans="1:9" ht="24" customHeight="1">
      <c r="A49" s="73"/>
      <c r="B49" s="74" t="s">
        <v>46</v>
      </c>
      <c r="C49" s="75" t="s">
        <v>47</v>
      </c>
      <c r="D49" s="76" t="s">
        <v>48</v>
      </c>
      <c r="E49" s="74" t="s">
        <v>49</v>
      </c>
      <c r="F49" s="75"/>
      <c r="G49" s="77" t="s">
        <v>50</v>
      </c>
      <c r="H49" s="78" t="s">
        <v>51</v>
      </c>
      <c r="I49" s="78" t="s">
        <v>52</v>
      </c>
    </row>
    <row r="50" spans="1:9" ht="24" customHeight="1">
      <c r="A50" s="22">
        <v>1</v>
      </c>
      <c r="B50" s="23">
        <v>1.45</v>
      </c>
      <c r="C50" s="79">
        <v>24</v>
      </c>
      <c r="D50" s="80">
        <f>IF(B50="","",B50*C50)</f>
        <v>34.8</v>
      </c>
      <c r="E50" s="81">
        <v>11.2</v>
      </c>
      <c r="F50" s="82">
        <v>6.1</v>
      </c>
      <c r="G50" s="80">
        <f>IF(B50="","",IF(E50&lt;12.5,(0.353*$I$46)*(12.006+EXP(2.46-0.073*E50+0.125*B50+0.389*F50)),(0.361*$I$46)*(-2.261+EXP(2.69-0.065*E50+0.111*B50+0.361*F50))))</f>
        <v>13.848659421139912</v>
      </c>
      <c r="H50" s="83" t="str">
        <f>IF(D50="","",IF(D50&gt;=G50,"YES","NO"))</f>
        <v>YES</v>
      </c>
      <c r="I50" s="83">
        <v>8</v>
      </c>
    </row>
    <row r="51" spans="1:9" ht="24" customHeight="1">
      <c r="A51" s="28">
        <v>2</v>
      </c>
      <c r="B51" s="29">
        <v>1.51</v>
      </c>
      <c r="C51" s="84">
        <v>24</v>
      </c>
      <c r="D51" s="85">
        <f aca="true" t="shared" si="1" ref="D51:D80">IF(B51="","",B51*C51)</f>
        <v>36.24</v>
      </c>
      <c r="E51" s="86">
        <v>11.4</v>
      </c>
      <c r="F51" s="87">
        <v>6.4</v>
      </c>
      <c r="G51" s="85">
        <f aca="true" t="shared" si="2" ref="G51:G80">IF(B51="","",IF(E51&lt;12.5,(0.353*$I$46)*(12.006+EXP(2.46-0.073*E51+0.125*B51+0.389*F51)),(0.361*$I$46)*(-2.261+EXP(2.69-0.065*E51+0.111*B51+0.361*F51))))</f>
        <v>15.207318374413493</v>
      </c>
      <c r="H51" s="88" t="str">
        <f aca="true" t="shared" si="3" ref="H51:H80">IF(D51="","",IF(D51&gt;=G51,"YES","NO"))</f>
        <v>YES</v>
      </c>
      <c r="I51" s="88">
        <v>8</v>
      </c>
    </row>
    <row r="52" spans="1:9" ht="24" customHeight="1">
      <c r="A52" s="28">
        <v>3</v>
      </c>
      <c r="B52" s="29">
        <v>1.58</v>
      </c>
      <c r="C52" s="84">
        <v>24</v>
      </c>
      <c r="D52" s="85">
        <f t="shared" si="1"/>
        <v>37.92</v>
      </c>
      <c r="E52" s="86">
        <v>10.5</v>
      </c>
      <c r="F52" s="87">
        <v>6.3</v>
      </c>
      <c r="G52" s="85">
        <f t="shared" si="2"/>
        <v>15.680975365161023</v>
      </c>
      <c r="H52" s="88" t="str">
        <f t="shared" si="3"/>
        <v>YES</v>
      </c>
      <c r="I52" s="88">
        <v>8</v>
      </c>
    </row>
    <row r="53" spans="1:9" ht="24" customHeight="1">
      <c r="A53" s="28">
        <v>4</v>
      </c>
      <c r="B53" s="29">
        <v>2.14</v>
      </c>
      <c r="C53" s="84">
        <v>24</v>
      </c>
      <c r="D53" s="85">
        <f t="shared" si="1"/>
        <v>51.36</v>
      </c>
      <c r="E53" s="86">
        <v>9.9</v>
      </c>
      <c r="F53" s="87">
        <v>6.8</v>
      </c>
      <c r="G53" s="85">
        <f t="shared" si="2"/>
        <v>20.578308954360658</v>
      </c>
      <c r="H53" s="88" t="str">
        <f t="shared" si="3"/>
        <v>YES</v>
      </c>
      <c r="I53" s="88">
        <v>8</v>
      </c>
    </row>
    <row r="54" spans="1:9" ht="24" customHeight="1">
      <c r="A54" s="28">
        <v>5</v>
      </c>
      <c r="B54" s="29">
        <v>2.16</v>
      </c>
      <c r="C54" s="84">
        <v>24</v>
      </c>
      <c r="D54" s="85">
        <f t="shared" si="1"/>
        <v>51.84</v>
      </c>
      <c r="E54" s="86">
        <v>11.7</v>
      </c>
      <c r="F54" s="87">
        <v>6.7</v>
      </c>
      <c r="G54" s="85">
        <f t="shared" si="2"/>
        <v>17.726777965981025</v>
      </c>
      <c r="H54" s="88" t="str">
        <f t="shared" si="3"/>
        <v>YES</v>
      </c>
      <c r="I54" s="88">
        <v>8</v>
      </c>
    </row>
    <row r="55" spans="1:9" ht="24" customHeight="1">
      <c r="A55" s="28">
        <v>6</v>
      </c>
      <c r="B55" s="29">
        <v>1.96</v>
      </c>
      <c r="C55" s="84">
        <v>24</v>
      </c>
      <c r="D55" s="85">
        <f t="shared" si="1"/>
        <v>47.04</v>
      </c>
      <c r="E55" s="86">
        <v>12</v>
      </c>
      <c r="F55" s="87">
        <v>6.9</v>
      </c>
      <c r="G55" s="85">
        <f t="shared" si="2"/>
        <v>18.216585029050957</v>
      </c>
      <c r="H55" s="88" t="str">
        <f t="shared" si="3"/>
        <v>YES</v>
      </c>
      <c r="I55" s="88">
        <v>8</v>
      </c>
    </row>
    <row r="56" spans="1:9" ht="24" customHeight="1">
      <c r="A56" s="28">
        <v>7</v>
      </c>
      <c r="B56" s="29">
        <v>2.07</v>
      </c>
      <c r="C56" s="84">
        <v>24</v>
      </c>
      <c r="D56" s="85">
        <f t="shared" si="1"/>
        <v>49.67999999999999</v>
      </c>
      <c r="E56" s="86">
        <v>10.2</v>
      </c>
      <c r="F56" s="87">
        <v>6.7</v>
      </c>
      <c r="G56" s="85">
        <f t="shared" si="2"/>
        <v>19.338096401209523</v>
      </c>
      <c r="H56" s="88" t="str">
        <f t="shared" si="3"/>
        <v>YES</v>
      </c>
      <c r="I56" s="88">
        <v>8</v>
      </c>
    </row>
    <row r="57" spans="1:9" ht="24" customHeight="1">
      <c r="A57" s="28">
        <v>8</v>
      </c>
      <c r="B57" s="29">
        <v>1.49</v>
      </c>
      <c r="C57" s="84">
        <v>24</v>
      </c>
      <c r="D57" s="85">
        <f t="shared" si="1"/>
        <v>35.76</v>
      </c>
      <c r="E57" s="86">
        <v>10.5</v>
      </c>
      <c r="F57" s="87">
        <v>6.9</v>
      </c>
      <c r="G57" s="85">
        <f t="shared" si="2"/>
        <v>19.054619746125674</v>
      </c>
      <c r="H57" s="88" t="str">
        <f t="shared" si="3"/>
        <v>YES</v>
      </c>
      <c r="I57" s="88">
        <v>8</v>
      </c>
    </row>
    <row r="58" spans="1:9" ht="24" customHeight="1">
      <c r="A58" s="28">
        <v>9</v>
      </c>
      <c r="B58" s="29">
        <v>1.58</v>
      </c>
      <c r="C58" s="84">
        <v>24</v>
      </c>
      <c r="D58" s="85">
        <f t="shared" si="1"/>
        <v>37.92</v>
      </c>
      <c r="E58" s="86">
        <v>11.5</v>
      </c>
      <c r="F58" s="87">
        <v>6.8</v>
      </c>
      <c r="G58" s="85">
        <f t="shared" si="2"/>
        <v>17.433030741106208</v>
      </c>
      <c r="H58" s="88" t="str">
        <f t="shared" si="3"/>
        <v>YES</v>
      </c>
      <c r="I58" s="88">
        <v>8</v>
      </c>
    </row>
    <row r="59" spans="1:9" ht="24" customHeight="1">
      <c r="A59" s="28">
        <v>10</v>
      </c>
      <c r="B59" s="29">
        <v>1.81</v>
      </c>
      <c r="C59" s="84">
        <v>24</v>
      </c>
      <c r="D59" s="85">
        <f t="shared" si="1"/>
        <v>43.44</v>
      </c>
      <c r="E59" s="86">
        <v>13.12</v>
      </c>
      <c r="F59" s="87">
        <v>6.9</v>
      </c>
      <c r="G59" s="85">
        <f t="shared" si="2"/>
        <v>16.318242486409737</v>
      </c>
      <c r="H59" s="88" t="str">
        <f t="shared" si="3"/>
        <v>YES</v>
      </c>
      <c r="I59" s="88">
        <v>8</v>
      </c>
    </row>
    <row r="60" spans="1:9" ht="24" customHeight="1">
      <c r="A60" s="28">
        <v>11</v>
      </c>
      <c r="B60" s="29">
        <v>1.67</v>
      </c>
      <c r="C60" s="84">
        <v>24</v>
      </c>
      <c r="D60" s="85">
        <f t="shared" si="1"/>
        <v>40.08</v>
      </c>
      <c r="E60" s="86">
        <v>12</v>
      </c>
      <c r="F60" s="87">
        <v>7</v>
      </c>
      <c r="G60" s="85">
        <f t="shared" si="2"/>
        <v>18.259300045427445</v>
      </c>
      <c r="H60" s="88" t="str">
        <f t="shared" si="3"/>
        <v>YES</v>
      </c>
      <c r="I60" s="88">
        <v>8</v>
      </c>
    </row>
    <row r="61" spans="1:9" ht="24" customHeight="1">
      <c r="A61" s="28">
        <v>12</v>
      </c>
      <c r="B61" s="29">
        <v>1.44</v>
      </c>
      <c r="C61" s="84">
        <v>24</v>
      </c>
      <c r="D61" s="85">
        <f t="shared" si="1"/>
        <v>34.56</v>
      </c>
      <c r="E61" s="86">
        <v>12</v>
      </c>
      <c r="F61" s="87">
        <v>6.7</v>
      </c>
      <c r="G61" s="85">
        <f t="shared" si="2"/>
        <v>16.07444598313845</v>
      </c>
      <c r="H61" s="88" t="str">
        <f t="shared" si="3"/>
        <v>YES</v>
      </c>
      <c r="I61" s="88">
        <v>12</v>
      </c>
    </row>
    <row r="62" spans="1:9" ht="24" customHeight="1">
      <c r="A62" s="28">
        <v>13</v>
      </c>
      <c r="B62" s="29">
        <v>1.48</v>
      </c>
      <c r="C62" s="84">
        <v>24</v>
      </c>
      <c r="D62" s="85">
        <f t="shared" si="1"/>
        <v>35.519999999999996</v>
      </c>
      <c r="E62" s="86">
        <v>12</v>
      </c>
      <c r="F62" s="87">
        <v>6.7</v>
      </c>
      <c r="G62" s="85">
        <f t="shared" si="2"/>
        <v>16.144397651492444</v>
      </c>
      <c r="H62" s="88" t="str">
        <f t="shared" si="3"/>
        <v>YES</v>
      </c>
      <c r="I62" s="88">
        <v>8</v>
      </c>
    </row>
    <row r="63" spans="1:9" ht="24" customHeight="1">
      <c r="A63" s="28">
        <v>14</v>
      </c>
      <c r="B63" s="29">
        <v>1.75</v>
      </c>
      <c r="C63" s="84">
        <v>24</v>
      </c>
      <c r="D63" s="85">
        <f t="shared" si="1"/>
        <v>42</v>
      </c>
      <c r="E63" s="86">
        <v>12</v>
      </c>
      <c r="F63" s="87">
        <v>6.9</v>
      </c>
      <c r="G63" s="85">
        <f t="shared" si="2"/>
        <v>17.79952285997421</v>
      </c>
      <c r="H63" s="88" t="str">
        <f t="shared" si="3"/>
        <v>YES</v>
      </c>
      <c r="I63" s="88">
        <v>8</v>
      </c>
    </row>
    <row r="64" spans="1:9" ht="24" customHeight="1">
      <c r="A64" s="28">
        <v>15</v>
      </c>
      <c r="B64" s="29">
        <v>1.82</v>
      </c>
      <c r="C64" s="84">
        <v>24</v>
      </c>
      <c r="D64" s="85">
        <f t="shared" si="1"/>
        <v>43.68</v>
      </c>
      <c r="E64" s="86">
        <v>12</v>
      </c>
      <c r="F64" s="87">
        <v>6.9</v>
      </c>
      <c r="G64" s="85">
        <f t="shared" si="2"/>
        <v>17.937328941123628</v>
      </c>
      <c r="H64" s="88" t="str">
        <f t="shared" si="3"/>
        <v>YES</v>
      </c>
      <c r="I64" s="88">
        <v>8</v>
      </c>
    </row>
    <row r="65" spans="1:9" ht="24" customHeight="1">
      <c r="A65" s="28">
        <v>16</v>
      </c>
      <c r="B65" s="29">
        <v>1.2</v>
      </c>
      <c r="C65" s="84">
        <v>24</v>
      </c>
      <c r="D65" s="85">
        <f t="shared" si="1"/>
        <v>28.799999999999997</v>
      </c>
      <c r="E65" s="86">
        <v>12</v>
      </c>
      <c r="F65" s="87">
        <v>6.9</v>
      </c>
      <c r="G65" s="85">
        <f t="shared" si="2"/>
        <v>16.75771348271681</v>
      </c>
      <c r="H65" s="88" t="str">
        <f t="shared" si="3"/>
        <v>YES</v>
      </c>
      <c r="I65" s="88">
        <v>8</v>
      </c>
    </row>
    <row r="66" spans="1:9" ht="24" customHeight="1">
      <c r="A66" s="28">
        <v>17</v>
      </c>
      <c r="B66" s="29">
        <v>2.2</v>
      </c>
      <c r="C66" s="84">
        <v>24</v>
      </c>
      <c r="D66" s="85">
        <f t="shared" si="1"/>
        <v>52.800000000000004</v>
      </c>
      <c r="E66" s="86">
        <v>12</v>
      </c>
      <c r="F66" s="87">
        <v>6.9</v>
      </c>
      <c r="G66" s="85">
        <f t="shared" si="2"/>
        <v>18.706827682070315</v>
      </c>
      <c r="H66" s="88" t="str">
        <f t="shared" si="3"/>
        <v>YES</v>
      </c>
      <c r="I66" s="88">
        <v>8</v>
      </c>
    </row>
    <row r="67" spans="1:9" ht="24" customHeight="1">
      <c r="A67" s="28">
        <v>18</v>
      </c>
      <c r="B67" s="29">
        <v>1.89</v>
      </c>
      <c r="C67" s="84">
        <v>24</v>
      </c>
      <c r="D67" s="85">
        <f t="shared" si="1"/>
        <v>45.36</v>
      </c>
      <c r="E67" s="86">
        <v>12</v>
      </c>
      <c r="F67" s="87">
        <v>6.7</v>
      </c>
      <c r="G67" s="85">
        <f t="shared" si="2"/>
        <v>16.88193420651551</v>
      </c>
      <c r="H67" s="88" t="str">
        <f t="shared" si="3"/>
        <v>YES</v>
      </c>
      <c r="I67" s="88">
        <v>8</v>
      </c>
    </row>
    <row r="68" spans="1:9" ht="24" customHeight="1">
      <c r="A68" s="28">
        <v>19</v>
      </c>
      <c r="B68" s="29">
        <v>1.97</v>
      </c>
      <c r="C68" s="84">
        <v>24</v>
      </c>
      <c r="D68" s="85">
        <f t="shared" si="1"/>
        <v>47.28</v>
      </c>
      <c r="E68" s="86">
        <v>12</v>
      </c>
      <c r="F68" s="87">
        <v>6.9</v>
      </c>
      <c r="G68" s="85">
        <f t="shared" si="2"/>
        <v>18.236719518021193</v>
      </c>
      <c r="H68" s="88" t="str">
        <f t="shared" si="3"/>
        <v>YES</v>
      </c>
      <c r="I68" s="88">
        <v>8</v>
      </c>
    </row>
    <row r="69" spans="1:9" ht="24" customHeight="1">
      <c r="A69" s="28">
        <v>20</v>
      </c>
      <c r="B69" s="29">
        <v>2.17</v>
      </c>
      <c r="C69" s="84">
        <v>24</v>
      </c>
      <c r="D69" s="85">
        <f t="shared" si="1"/>
        <v>52.08</v>
      </c>
      <c r="E69" s="86">
        <v>12</v>
      </c>
      <c r="F69" s="87">
        <v>6.5</v>
      </c>
      <c r="G69" s="85">
        <f t="shared" si="2"/>
        <v>16.263413898570835</v>
      </c>
      <c r="H69" s="88" t="str">
        <f t="shared" si="3"/>
        <v>YES</v>
      </c>
      <c r="I69" s="88">
        <v>8</v>
      </c>
    </row>
    <row r="70" spans="1:9" ht="24" customHeight="1">
      <c r="A70" s="28">
        <v>21</v>
      </c>
      <c r="B70" s="29">
        <v>2.2</v>
      </c>
      <c r="C70" s="84">
        <v>24</v>
      </c>
      <c r="D70" s="85">
        <f t="shared" si="1"/>
        <v>52.800000000000004</v>
      </c>
      <c r="E70" s="86">
        <v>12</v>
      </c>
      <c r="F70" s="87">
        <v>6.7</v>
      </c>
      <c r="G70" s="85">
        <f t="shared" si="2"/>
        <v>17.465223872719744</v>
      </c>
      <c r="H70" s="88" t="str">
        <f t="shared" si="3"/>
        <v>YES</v>
      </c>
      <c r="I70" s="88">
        <v>8</v>
      </c>
    </row>
    <row r="71" spans="1:9" ht="24" customHeight="1">
      <c r="A71" s="28">
        <v>22</v>
      </c>
      <c r="B71" s="29">
        <v>2.2</v>
      </c>
      <c r="C71" s="84">
        <v>24</v>
      </c>
      <c r="D71" s="85">
        <f t="shared" si="1"/>
        <v>52.800000000000004</v>
      </c>
      <c r="E71" s="86">
        <v>12</v>
      </c>
      <c r="F71" s="87">
        <v>6.6</v>
      </c>
      <c r="G71" s="85">
        <f t="shared" si="2"/>
        <v>16.87971994130856</v>
      </c>
      <c r="H71" s="88" t="str">
        <f t="shared" si="3"/>
        <v>YES</v>
      </c>
      <c r="I71" s="88">
        <v>8</v>
      </c>
    </row>
    <row r="72" spans="1:9" ht="24" customHeight="1">
      <c r="A72" s="28">
        <v>23</v>
      </c>
      <c r="B72" s="29">
        <v>2.2</v>
      </c>
      <c r="C72" s="84">
        <v>24</v>
      </c>
      <c r="D72" s="85">
        <f t="shared" si="1"/>
        <v>52.800000000000004</v>
      </c>
      <c r="E72" s="86">
        <v>12</v>
      </c>
      <c r="F72" s="87">
        <v>6.5</v>
      </c>
      <c r="G72" s="85">
        <f t="shared" si="2"/>
        <v>16.316554806368114</v>
      </c>
      <c r="H72" s="88" t="str">
        <f t="shared" si="3"/>
        <v>YES</v>
      </c>
      <c r="I72" s="88">
        <v>8</v>
      </c>
    </row>
    <row r="73" spans="1:9" ht="24" customHeight="1">
      <c r="A73" s="28">
        <v>24</v>
      </c>
      <c r="B73" s="29">
        <v>2.2</v>
      </c>
      <c r="C73" s="84">
        <v>24</v>
      </c>
      <c r="D73" s="85">
        <f t="shared" si="1"/>
        <v>52.800000000000004</v>
      </c>
      <c r="E73" s="86">
        <v>12</v>
      </c>
      <c r="F73" s="87">
        <v>6.7</v>
      </c>
      <c r="G73" s="85">
        <f t="shared" si="2"/>
        <v>17.465223872719744</v>
      </c>
      <c r="H73" s="88" t="str">
        <f t="shared" si="3"/>
        <v>YES</v>
      </c>
      <c r="I73" s="88">
        <v>8</v>
      </c>
    </row>
    <row r="74" spans="1:9" ht="24" customHeight="1">
      <c r="A74" s="28">
        <v>25</v>
      </c>
      <c r="B74" s="29">
        <v>2.2</v>
      </c>
      <c r="C74" s="84">
        <v>24</v>
      </c>
      <c r="D74" s="85">
        <f t="shared" si="1"/>
        <v>52.800000000000004</v>
      </c>
      <c r="E74" s="86">
        <v>12</v>
      </c>
      <c r="F74" s="87">
        <v>6.6</v>
      </c>
      <c r="G74" s="85">
        <f t="shared" si="2"/>
        <v>16.87971994130856</v>
      </c>
      <c r="H74" s="88" t="str">
        <f t="shared" si="3"/>
        <v>YES</v>
      </c>
      <c r="I74" s="88">
        <v>8</v>
      </c>
    </row>
    <row r="75" spans="1:9" ht="24" customHeight="1">
      <c r="A75" s="28">
        <v>26</v>
      </c>
      <c r="B75" s="29">
        <v>2.2</v>
      </c>
      <c r="C75" s="84">
        <v>24</v>
      </c>
      <c r="D75" s="85">
        <f t="shared" si="1"/>
        <v>52.800000000000004</v>
      </c>
      <c r="E75" s="86">
        <v>12</v>
      </c>
      <c r="F75" s="87">
        <v>6.8</v>
      </c>
      <c r="G75" s="85">
        <f t="shared" si="2"/>
        <v>18.07395270273547</v>
      </c>
      <c r="H75" s="88" t="str">
        <f t="shared" si="3"/>
        <v>YES</v>
      </c>
      <c r="I75" s="88">
        <v>8</v>
      </c>
    </row>
    <row r="76" spans="1:9" ht="24" customHeight="1">
      <c r="A76" s="28">
        <v>27</v>
      </c>
      <c r="B76" s="29">
        <v>2.2</v>
      </c>
      <c r="C76" s="84">
        <v>24</v>
      </c>
      <c r="D76" s="85">
        <f t="shared" si="1"/>
        <v>52.800000000000004</v>
      </c>
      <c r="E76" s="86">
        <v>12</v>
      </c>
      <c r="F76" s="87">
        <v>6.7</v>
      </c>
      <c r="G76" s="85">
        <f t="shared" si="2"/>
        <v>17.465223872719744</v>
      </c>
      <c r="H76" s="88" t="str">
        <f t="shared" si="3"/>
        <v>YES</v>
      </c>
      <c r="I76" s="88">
        <v>8</v>
      </c>
    </row>
    <row r="77" spans="1:9" ht="24" customHeight="1">
      <c r="A77" s="28">
        <v>28</v>
      </c>
      <c r="B77" s="29">
        <v>2.2</v>
      </c>
      <c r="C77" s="84">
        <v>24</v>
      </c>
      <c r="D77" s="85">
        <f t="shared" si="1"/>
        <v>52.800000000000004</v>
      </c>
      <c r="E77" s="86">
        <v>12</v>
      </c>
      <c r="F77" s="87">
        <v>6.5</v>
      </c>
      <c r="G77" s="85">
        <f t="shared" si="2"/>
        <v>16.316554806368114</v>
      </c>
      <c r="H77" s="88" t="str">
        <f t="shared" si="3"/>
        <v>YES</v>
      </c>
      <c r="I77" s="88">
        <v>8</v>
      </c>
    </row>
    <row r="78" spans="1:9" ht="24" customHeight="1">
      <c r="A78" s="28">
        <v>29</v>
      </c>
      <c r="B78" s="29">
        <v>2.2</v>
      </c>
      <c r="C78" s="84">
        <v>24</v>
      </c>
      <c r="D78" s="85">
        <f t="shared" si="1"/>
        <v>52.800000000000004</v>
      </c>
      <c r="E78" s="86">
        <v>12</v>
      </c>
      <c r="F78" s="87">
        <v>6.7</v>
      </c>
      <c r="G78" s="85">
        <f t="shared" si="2"/>
        <v>17.465223872719744</v>
      </c>
      <c r="H78" s="88" t="str">
        <f t="shared" si="3"/>
        <v>YES</v>
      </c>
      <c r="I78" s="88">
        <v>8</v>
      </c>
    </row>
    <row r="79" spans="1:9" ht="24" customHeight="1">
      <c r="A79" s="28"/>
      <c r="B79" s="29"/>
      <c r="C79" s="84"/>
      <c r="D79" s="85">
        <f t="shared" si="1"/>
      </c>
      <c r="E79" s="86"/>
      <c r="F79" s="87"/>
      <c r="G79" s="85">
        <f t="shared" si="2"/>
      </c>
      <c r="H79" s="88">
        <f t="shared" si="3"/>
      </c>
      <c r="I79" s="88"/>
    </row>
    <row r="80" spans="1:9" ht="24" customHeight="1">
      <c r="A80" s="34"/>
      <c r="B80" s="35"/>
      <c r="C80" s="89"/>
      <c r="D80" s="90">
        <f t="shared" si="1"/>
      </c>
      <c r="E80" s="91"/>
      <c r="F80" s="92"/>
      <c r="G80" s="90">
        <f t="shared" si="2"/>
      </c>
      <c r="H80" s="93">
        <f t="shared" si="3"/>
      </c>
      <c r="I80" s="93"/>
    </row>
    <row r="81" spans="1:9" ht="24" customHeight="1">
      <c r="A81" s="94" t="s">
        <v>53</v>
      </c>
      <c r="B81" s="95"/>
      <c r="C81" s="95"/>
      <c r="D81" s="96"/>
      <c r="E81" s="97"/>
      <c r="F81" s="98"/>
      <c r="G81" s="97"/>
      <c r="H81" s="99"/>
      <c r="I81" s="99"/>
    </row>
    <row r="82" spans="1:9" ht="24" customHeight="1">
      <c r="A82" s="100" t="s">
        <v>54</v>
      </c>
      <c r="B82" s="100"/>
      <c r="C82" s="100"/>
      <c r="D82" s="100"/>
      <c r="E82" s="100"/>
      <c r="F82" s="100"/>
      <c r="G82" s="100"/>
      <c r="H82" s="100"/>
      <c r="I82" s="100"/>
    </row>
    <row r="83" spans="1:8" ht="24" customHeight="1">
      <c r="A83" s="101" t="s">
        <v>55</v>
      </c>
      <c r="B83" s="101"/>
      <c r="C83" s="101"/>
      <c r="D83" s="101"/>
      <c r="E83" s="101"/>
      <c r="F83" s="101"/>
      <c r="G83" s="101"/>
      <c r="H83" s="101"/>
    </row>
  </sheetData>
  <sheetProtection password="CC16" sheet="1" objects="1" scenarios="1"/>
  <mergeCells count="55">
    <mergeCell ref="A1:F1"/>
    <mergeCell ref="A2:F2"/>
    <mergeCell ref="B3:D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A36:E36"/>
    <mergeCell ref="F36:H36"/>
    <mergeCell ref="A37:D37"/>
    <mergeCell ref="G37:H37"/>
    <mergeCell ref="A38:D38"/>
    <mergeCell ref="G38:H38"/>
    <mergeCell ref="A39:E39"/>
    <mergeCell ref="F39:H39"/>
    <mergeCell ref="A40:E40"/>
    <mergeCell ref="F40:G40"/>
    <mergeCell ref="A41:E41"/>
    <mergeCell ref="F41:G41"/>
    <mergeCell ref="A42:I42"/>
    <mergeCell ref="A43:I43"/>
    <mergeCell ref="A44:H44"/>
    <mergeCell ref="A45:G45"/>
    <mergeCell ref="B46:C46"/>
    <mergeCell ref="H81:I81"/>
    <mergeCell ref="A82:I82"/>
    <mergeCell ref="A83:H83"/>
  </mergeCells>
  <printOptions horizontalCentered="1"/>
  <pageMargins left="0.2798611111111111" right="0.2798611111111111" top="0.5" bottom="0.5" header="0.5118055555555555" footer="0.5118055555555555"/>
  <pageSetup horizontalDpi="300" verticalDpi="300" orientation="portrait" scale="68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/>
  <cp:lastPrinted>2012-08-16T23:35:32Z</cp:lastPrinted>
  <dcterms:created xsi:type="dcterms:W3CDTF">2008-11-12T20:47:25Z</dcterms:created>
  <dcterms:modified xsi:type="dcterms:W3CDTF">2024-03-08T23:35:01Z</dcterms:modified>
  <cp:category/>
  <cp:version/>
  <cp:contentType/>
  <cp:contentStatus/>
  <cp:revision>128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DocumentExpirationDate">
    <vt:lpwstr>2018-12-31T00:00:00Z</vt:lpwstr>
  </property>
  <property fmtid="{D5CDD505-2E9C-101B-9397-08002B2CF9AE}" pid="4" name="IACategory">
    <vt:lpwstr>Public Health</vt:lpwstr>
  </property>
  <property fmtid="{D5CDD505-2E9C-101B-9397-08002B2CF9AE}" pid="5" name="IASubtopic">
    <vt:lpwstr>Clean Water</vt:lpwstr>
  </property>
  <property fmtid="{D5CDD505-2E9C-101B-9397-08002B2CF9AE}" pid="6" name="IATopic">
    <vt:lpwstr>Public Health - Environment</vt:lpwstr>
  </property>
  <property fmtid="{D5CDD505-2E9C-101B-9397-08002B2CF9AE}" pid="7" name="PHLanguages">
    <vt:lpwstr>;#English;#</vt:lpwstr>
  </property>
  <property fmtid="{D5CDD505-2E9C-101B-9397-08002B2CF9AE}" pid="8" name="PHOrganization">
    <vt:lpwstr>OHA</vt:lpwstr>
  </property>
  <property fmtid="{D5CDD505-2E9C-101B-9397-08002B2CF9AE}" pid="9" name="PHPublicationTypesLvl2">
    <vt:lpwstr>&lt;none&gt;</vt:lpwstr>
  </property>
  <property fmtid="{D5CDD505-2E9C-101B-9397-08002B2CF9AE}" pid="10" name="PHSysOrthogonalTopic">
    <vt:lpwstr>;#&lt;none&gt;;#</vt:lpwstr>
  </property>
  <property fmtid="{D5CDD505-2E9C-101B-9397-08002B2CF9AE}" pid="11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2" name="WorkflowChangePath">
    <vt:lpwstr>54efda32-8423-4312-843f-d4f360edaf80,12;</vt:lpwstr>
  </property>
  <property fmtid="{D5CDD505-2E9C-101B-9397-08002B2CF9AE}" pid="13" name="display_urn:schemas-microsoft-com:office:office#Author">
    <vt:lpwstr>JOHANNA  SWENSON</vt:lpwstr>
  </property>
  <property fmtid="{D5CDD505-2E9C-101B-9397-08002B2CF9AE}" pid="14" name="display_urn:schemas-microsoft-com:office:office#Editor">
    <vt:lpwstr>Molly Keller</vt:lpwstr>
  </property>
</Properties>
</file>