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14" documentId="8_{1C839F13-570E-42A6-B5F9-2EAC33D2E5F2}" xr6:coauthVersionLast="46" xr6:coauthVersionMax="46" xr10:uidLastSave="{A1ACF1C6-5592-4AB7-9267-AC74B4834851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<sst xmlns="http://schemas.openxmlformats.org/spreadsheetml/2006/main" count="95" uniqueCount="56">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</sst>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zoomScaleNormal="100" zoomScaleSheetLayoutView="100" workbookViewId="0">
      <selection activeCell="F79" sqref="F79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44228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0.05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0.05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0.05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0.06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0.05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0.05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0.05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0.05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0.05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0.05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0.06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0.05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0.05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0.05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0.05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0.05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0.05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0.05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7.0000000000000007E-2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0.09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7.0000000000000007E-2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0.06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7.0000000000000007E-2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7.0000000000000007E-2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0.06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0.06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7.0000000000000007E-2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7.0000000000000007E-2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44228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0.83</v>
      </c>
      <c r="C51" s="14">
        <v>161</v>
      </c>
      <c r="D51" s="71">
        <f>IF(B51="","",B51*C51)</f>
        <v>133.63</v>
      </c>
      <c r="E51" s="70">
        <v>13.4</v>
      </c>
      <c r="F51" s="74">
        <v>7.6</v>
      </c>
      <c r="G51" s="71">
        <f>IF(B51="","",IF(E51&lt;12.5,(0.353*$I$47)*(12.006+EXP(2.46-0.073*E51+0.125*B51+0.389*F51)),(0.361*$I$47)*(-2.261+EXP(2.69-0.065*E51+0.111*B51+0.361*F51))))</f>
        <v>37.117963806879416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0.95</v>
      </c>
      <c r="C52" s="69">
        <v>161</v>
      </c>
      <c r="D52" s="72">
        <f t="shared" ref="D52:D81" si="0">IF(B52="","",B52*C52)</f>
        <v>152.94999999999999</v>
      </c>
      <c r="E52" s="70">
        <v>13</v>
      </c>
      <c r="F52" s="74">
        <v>7.3</v>
      </c>
      <c r="G52" s="72">
        <f t="shared" ref="G52:G81" si="1">IF(B52="","",IF(E52&lt;12.5,(0.353*$I$47)*(12.006+EXP(2.46-0.073*E52+0.125*B52+0.389*F52)),(0.361*$I$47)*(-2.261+EXP(2.69-0.065*E52+0.111*B52+0.361*F52))))</f>
        <v>34.589473874094132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0.82</v>
      </c>
      <c r="C53" s="69">
        <v>161</v>
      </c>
      <c r="D53" s="72">
        <f t="shared" si="0"/>
        <v>132.01999999999998</v>
      </c>
      <c r="E53" s="70">
        <v>13</v>
      </c>
      <c r="F53" s="74">
        <v>7.5</v>
      </c>
      <c r="G53" s="72">
        <f t="shared" si="1"/>
        <v>36.695096196414845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0.92</v>
      </c>
      <c r="C54" s="69">
        <v>161</v>
      </c>
      <c r="D54" s="72">
        <f t="shared" si="0"/>
        <v>148.12</v>
      </c>
      <c r="E54" s="70">
        <v>13.4</v>
      </c>
      <c r="F54" s="74">
        <v>7.5</v>
      </c>
      <c r="G54" s="72">
        <f t="shared" si="1"/>
        <v>36.140320909840348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0.88</v>
      </c>
      <c r="C55" s="69">
        <v>161</v>
      </c>
      <c r="D55" s="72">
        <f t="shared" si="0"/>
        <v>141.68</v>
      </c>
      <c r="E55" s="70">
        <v>13</v>
      </c>
      <c r="F55" s="74">
        <v>7.6</v>
      </c>
      <c r="G55" s="72">
        <f t="shared" si="1"/>
        <v>38.333867358280138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0.76</v>
      </c>
      <c r="C56" s="69">
        <v>161</v>
      </c>
      <c r="D56" s="72">
        <f t="shared" si="0"/>
        <v>122.36</v>
      </c>
      <c r="E56" s="70">
        <v>14.3</v>
      </c>
      <c r="F56" s="74">
        <v>7.9</v>
      </c>
      <c r="G56" s="72">
        <f t="shared" si="1"/>
        <v>38.746317749365161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0.68</v>
      </c>
      <c r="C57" s="69">
        <v>161</v>
      </c>
      <c r="D57" s="72">
        <f t="shared" si="0"/>
        <v>109.48</v>
      </c>
      <c r="E57" s="70">
        <v>13.7</v>
      </c>
      <c r="F57" s="74">
        <v>8</v>
      </c>
      <c r="G57" s="72">
        <f t="shared" si="1"/>
        <v>41.45483850119237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0.6</v>
      </c>
      <c r="C58" s="69">
        <v>161</v>
      </c>
      <c r="D58" s="72">
        <f t="shared" si="0"/>
        <v>96.6</v>
      </c>
      <c r="E58" s="70">
        <v>12.9</v>
      </c>
      <c r="F58" s="74">
        <v>7.8</v>
      </c>
      <c r="G58" s="72">
        <f t="shared" si="1"/>
        <v>40.243297277049663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0.68</v>
      </c>
      <c r="C59" s="69">
        <v>161</v>
      </c>
      <c r="D59" s="72">
        <f t="shared" si="0"/>
        <v>109.48</v>
      </c>
      <c r="E59" s="70">
        <v>12.8</v>
      </c>
      <c r="F59" s="74">
        <v>7.7</v>
      </c>
      <c r="G59" s="72">
        <f t="shared" si="1"/>
        <v>39.401297301718245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0.63</v>
      </c>
      <c r="C60" s="69">
        <v>161</v>
      </c>
      <c r="D60" s="72">
        <f t="shared" si="0"/>
        <v>101.43</v>
      </c>
      <c r="E60" s="70">
        <v>13.1</v>
      </c>
      <c r="F60" s="74">
        <v>7.4</v>
      </c>
      <c r="G60" s="72">
        <f t="shared" si="1"/>
        <v>34.380491359024155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0.57999999999999996</v>
      </c>
      <c r="C61" s="69">
        <v>161</v>
      </c>
      <c r="D61" s="72">
        <f t="shared" si="0"/>
        <v>93.38</v>
      </c>
      <c r="E61" s="70">
        <v>13.1</v>
      </c>
      <c r="F61" s="74">
        <v>7.5</v>
      </c>
      <c r="G61" s="72">
        <f t="shared" si="1"/>
        <v>35.472344053754398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0.54</v>
      </c>
      <c r="C62" s="69">
        <v>161</v>
      </c>
      <c r="D62" s="72">
        <f t="shared" si="0"/>
        <v>86.940000000000012</v>
      </c>
      <c r="E62" s="70">
        <v>12.7</v>
      </c>
      <c r="F62" s="74">
        <v>7.6</v>
      </c>
      <c r="G62" s="72">
        <f t="shared" si="1"/>
        <v>37.626242900319475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0.47</v>
      </c>
      <c r="C63" s="69">
        <v>161</v>
      </c>
      <c r="D63" s="72">
        <f t="shared" si="0"/>
        <v>75.67</v>
      </c>
      <c r="E63" s="70">
        <v>12.8</v>
      </c>
      <c r="F63" s="74">
        <v>7.6</v>
      </c>
      <c r="G63" s="72">
        <f t="shared" si="1"/>
        <v>37.081564463944886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0.53</v>
      </c>
      <c r="C64" s="69">
        <v>161</v>
      </c>
      <c r="D64" s="72">
        <f t="shared" si="0"/>
        <v>85.33</v>
      </c>
      <c r="E64" s="70">
        <v>12.3</v>
      </c>
      <c r="F64" s="74">
        <v>7.3</v>
      </c>
      <c r="G64" s="72">
        <f t="shared" si="1"/>
        <v>35.014967814068562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0.46</v>
      </c>
      <c r="C65" s="69">
        <v>161</v>
      </c>
      <c r="D65" s="72">
        <f t="shared" si="0"/>
        <v>74.06</v>
      </c>
      <c r="E65" s="70">
        <v>12.8</v>
      </c>
      <c r="F65" s="74">
        <v>7.8</v>
      </c>
      <c r="G65" s="72">
        <f t="shared" si="1"/>
        <v>39.873791912450471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0.47</v>
      </c>
      <c r="C66" s="69">
        <v>161</v>
      </c>
      <c r="D66" s="72">
        <f t="shared" si="0"/>
        <v>75.67</v>
      </c>
      <c r="E66" s="70">
        <v>12.7</v>
      </c>
      <c r="F66" s="74">
        <v>7.4</v>
      </c>
      <c r="G66" s="72">
        <f t="shared" si="1"/>
        <v>34.671710443736977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0.52</v>
      </c>
      <c r="C67" s="69">
        <v>161</v>
      </c>
      <c r="D67" s="72">
        <f t="shared" si="0"/>
        <v>83.72</v>
      </c>
      <c r="E67" s="70">
        <v>12.1</v>
      </c>
      <c r="F67" s="74">
        <v>7.2</v>
      </c>
      <c r="G67" s="72">
        <f t="shared" si="1"/>
        <v>34.238579892225829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0.46</v>
      </c>
      <c r="C68" s="69">
        <v>161</v>
      </c>
      <c r="D68" s="72">
        <f t="shared" si="0"/>
        <v>74.06</v>
      </c>
      <c r="E68" s="70">
        <v>12.9</v>
      </c>
      <c r="F68" s="74">
        <v>7.3</v>
      </c>
      <c r="G68" s="72">
        <f t="shared" si="1"/>
        <v>32.933855343673272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0.53</v>
      </c>
      <c r="C69" s="69">
        <v>161</v>
      </c>
      <c r="D69" s="72">
        <f t="shared" si="0"/>
        <v>85.33</v>
      </c>
      <c r="E69" s="70">
        <v>12</v>
      </c>
      <c r="F69" s="74">
        <v>7.4</v>
      </c>
      <c r="G69" s="72">
        <f t="shared" si="1"/>
        <v>36.944256367635965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0.48</v>
      </c>
      <c r="C70" s="69">
        <v>161</v>
      </c>
      <c r="D70" s="72">
        <f t="shared" si="0"/>
        <v>77.28</v>
      </c>
      <c r="E70" s="70">
        <v>12.1</v>
      </c>
      <c r="F70" s="74">
        <v>7.3</v>
      </c>
      <c r="G70" s="72">
        <f t="shared" si="1"/>
        <v>35.273030422008418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0.39</v>
      </c>
      <c r="C71" s="69">
        <v>161</v>
      </c>
      <c r="D71" s="72">
        <f t="shared" si="0"/>
        <v>62.79</v>
      </c>
      <c r="E71" s="70">
        <v>13.1</v>
      </c>
      <c r="F71" s="74">
        <v>7.5</v>
      </c>
      <c r="G71" s="72">
        <f t="shared" si="1"/>
        <v>34.715032140960311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0.42</v>
      </c>
      <c r="C72" s="69">
        <v>161</v>
      </c>
      <c r="D72" s="72">
        <f t="shared" si="0"/>
        <v>67.62</v>
      </c>
      <c r="E72" s="70">
        <v>13.2</v>
      </c>
      <c r="F72" s="74">
        <v>7.5</v>
      </c>
      <c r="G72" s="72">
        <f t="shared" si="1"/>
        <v>34.602576405016293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0.48</v>
      </c>
      <c r="C73" s="69">
        <v>161</v>
      </c>
      <c r="D73" s="72">
        <f t="shared" si="0"/>
        <v>77.28</v>
      </c>
      <c r="E73" s="70">
        <v>12.5</v>
      </c>
      <c r="F73" s="74">
        <v>7.5</v>
      </c>
      <c r="G73" s="72">
        <f t="shared" si="1"/>
        <v>36.499050981346478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0.55000000000000004</v>
      </c>
      <c r="C74" s="69">
        <v>161</v>
      </c>
      <c r="D74" s="72">
        <f t="shared" si="0"/>
        <v>88.550000000000011</v>
      </c>
      <c r="E74" s="70">
        <v>12.6</v>
      </c>
      <c r="F74" s="74">
        <v>7.7</v>
      </c>
      <c r="G74" s="72">
        <f t="shared" si="1"/>
        <v>39.34382735135469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0.5</v>
      </c>
      <c r="C75" s="69">
        <v>161</v>
      </c>
      <c r="D75" s="72">
        <f t="shared" si="0"/>
        <v>80.5</v>
      </c>
      <c r="E75" s="70">
        <v>12.9</v>
      </c>
      <c r="F75" s="74">
        <v>7.4</v>
      </c>
      <c r="G75" s="72">
        <f t="shared" si="1"/>
        <v>34.330196030081687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0.47</v>
      </c>
      <c r="C76" s="69">
        <v>161</v>
      </c>
      <c r="D76" s="72">
        <f t="shared" si="0"/>
        <v>75.67</v>
      </c>
      <c r="E76" s="70">
        <v>11.8</v>
      </c>
      <c r="F76" s="74">
        <v>7.2</v>
      </c>
      <c r="G76" s="72">
        <f t="shared" si="1"/>
        <v>34.711780255604019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0.54</v>
      </c>
      <c r="C77" s="69">
        <v>161</v>
      </c>
      <c r="D77" s="72">
        <f t="shared" si="0"/>
        <v>86.940000000000012</v>
      </c>
      <c r="E77" s="70">
        <v>12.5</v>
      </c>
      <c r="F77" s="74">
        <v>7.7</v>
      </c>
      <c r="G77" s="72">
        <f t="shared" si="1"/>
        <v>39.560874428368521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0.51</v>
      </c>
      <c r="C78" s="69">
        <v>161</v>
      </c>
      <c r="D78" s="72">
        <f t="shared" si="0"/>
        <v>82.11</v>
      </c>
      <c r="E78" s="70">
        <v>12.9</v>
      </c>
      <c r="F78" s="74">
        <v>7.4</v>
      </c>
      <c r="G78" s="72">
        <f t="shared" si="1"/>
        <v>34.369230212948729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</v>
      </c>
      <c r="C79" s="69">
        <v>161</v>
      </c>
      <c r="D79" s="72">
        <f t="shared" si="0"/>
        <v>0</v>
      </c>
      <c r="E79" s="70"/>
      <c r="F79" s="74"/>
      <c r="G79" s="72">
        <f t="shared" si="1"/>
        <v>8.369916473613241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</v>
      </c>
      <c r="C80" s="69">
        <v>161</v>
      </c>
      <c r="D80" s="72">
        <f t="shared" si="0"/>
        <v>0</v>
      </c>
      <c r="E80" s="70"/>
      <c r="F80" s="74"/>
      <c r="G80" s="72">
        <f t="shared" si="1"/>
        <v>8.369916473613241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</v>
      </c>
      <c r="C81" s="69">
        <v>161</v>
      </c>
      <c r="D81" s="73">
        <f t="shared" si="0"/>
        <v>0</v>
      </c>
      <c r="E81" s="70"/>
      <c r="F81" s="74"/>
      <c r="G81" s="73">
        <f t="shared" si="1"/>
        <v>8.369916473613241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2021-03-01T13:25:15Z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