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8" documentId="8_{EBB0CA8C-2DA7-44A5-86FC-9E0313F1C0E8}" xr6:coauthVersionLast="47" xr6:coauthVersionMax="47" xr10:uidLastSave="{AF4B6535-C5CF-4DE7-BFB5-3F8EAF2C5C02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<sst xmlns="http://schemas.openxmlformats.org/spreadsheetml/2006/main" count="95" uniqueCount="56">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</sst>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16" zoomScaleNormal="100" zoomScaleSheetLayoutView="100" workbookViewId="0">
      <selection activeCell="G60" sqref="G60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44429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0.45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0.46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0.44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0.45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0.44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0.64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0.55000000000000004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0.95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0.66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0.45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0.52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0.89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0.6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0.84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0.71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0.52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0.46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0.47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0.43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0.37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0.37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0.22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0.39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0.42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0.54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0.46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0.39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0.34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0.27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0.48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0.76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44429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0.53</v>
      </c>
      <c r="C51" s="14">
        <v>161</v>
      </c>
      <c r="D51" s="71">
        <f>IF(B51="","",B51*C51)</f>
        <v>85.33</v>
      </c>
      <c r="E51" s="70">
        <v>19.5</v>
      </c>
      <c r="F51" s="74">
        <v>7.7</v>
      </c>
      <c r="G51" s="71">
        <f>IF(B51="","",IF(E51&lt;12.5,(0.353*$I$47)*(12.006+EXP(2.46-0.073*E51+0.125*B51+0.389*F51)),(0.361*$I$47)*(-2.261+EXP(2.69-0.065*E51+0.111*B51+0.361*F51))))</f>
        <v>24.772525867375514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0.44</v>
      </c>
      <c r="C52" s="69">
        <v>161</v>
      </c>
      <c r="D52" s="72">
        <f t="shared" ref="D52:D81" si="0">IF(B52="","",B52*C52)</f>
        <v>70.84</v>
      </c>
      <c r="E52" s="70">
        <v>19.5</v>
      </c>
      <c r="F52" s="74">
        <v>7.7</v>
      </c>
      <c r="G52" s="72">
        <f t="shared" ref="G52:G81" si="1">IF(B52="","",IF(E52&lt;12.5,(0.353*$I$47)*(12.006+EXP(2.46-0.073*E52+0.125*B52+0.389*F52)),(0.361*$I$47)*(-2.261+EXP(2.69-0.065*E52+0.111*B52+0.361*F52))))</f>
        <v>24.518166924507199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0.61</v>
      </c>
      <c r="C53" s="69">
        <v>161</v>
      </c>
      <c r="D53" s="72">
        <f t="shared" si="0"/>
        <v>98.21</v>
      </c>
      <c r="E53" s="70">
        <v>19.399999999999999</v>
      </c>
      <c r="F53" s="74">
        <v>7.6</v>
      </c>
      <c r="G53" s="72">
        <f t="shared" si="1"/>
        <v>24.247782150566387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0.73</v>
      </c>
      <c r="C54" s="69">
        <v>161</v>
      </c>
      <c r="D54" s="72">
        <f t="shared" si="0"/>
        <v>117.53</v>
      </c>
      <c r="E54" s="70">
        <v>19.399999999999999</v>
      </c>
      <c r="F54" s="74">
        <v>7.7</v>
      </c>
      <c r="G54" s="72">
        <f t="shared" si="1"/>
        <v>25.517563046722017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0.63</v>
      </c>
      <c r="C55" s="69">
        <v>161</v>
      </c>
      <c r="D55" s="72">
        <f t="shared" si="0"/>
        <v>101.43</v>
      </c>
      <c r="E55" s="70">
        <v>20.100000000000001</v>
      </c>
      <c r="F55" s="74">
        <v>8.1</v>
      </c>
      <c r="G55" s="72">
        <f t="shared" si="1"/>
        <v>27.93420772628388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0.67</v>
      </c>
      <c r="C56" s="69">
        <v>161</v>
      </c>
      <c r="D56" s="72">
        <f t="shared" si="0"/>
        <v>107.87</v>
      </c>
      <c r="E56" s="70">
        <v>20.100000000000001</v>
      </c>
      <c r="F56" s="74">
        <v>8.4</v>
      </c>
      <c r="G56" s="72">
        <f t="shared" si="1"/>
        <v>31.365308802331199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0.51</v>
      </c>
      <c r="C57" s="69">
        <v>161</v>
      </c>
      <c r="D57" s="72">
        <f t="shared" si="0"/>
        <v>82.11</v>
      </c>
      <c r="E57" s="70">
        <v>20.100000000000001</v>
      </c>
      <c r="F57" s="74">
        <v>8</v>
      </c>
      <c r="G57" s="72">
        <f t="shared" si="1"/>
        <v>26.547899359505006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0.51</v>
      </c>
      <c r="C58" s="69">
        <v>161</v>
      </c>
      <c r="D58" s="72">
        <f t="shared" si="0"/>
        <v>82.11</v>
      </c>
      <c r="E58" s="70">
        <v>20</v>
      </c>
      <c r="F58" s="74">
        <v>7.3</v>
      </c>
      <c r="G58" s="72">
        <f t="shared" si="1"/>
        <v>20.576113979761526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0.42</v>
      </c>
      <c r="C59" s="69">
        <v>161</v>
      </c>
      <c r="D59" s="72">
        <f t="shared" si="0"/>
        <v>67.62</v>
      </c>
      <c r="E59" s="70">
        <v>19.8</v>
      </c>
      <c r="F59" s="74">
        <v>7.3</v>
      </c>
      <c r="G59" s="72">
        <f t="shared" si="1"/>
        <v>20.640601913702284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0.69</v>
      </c>
      <c r="C60" s="69">
        <v>161</v>
      </c>
      <c r="D60" s="72">
        <f t="shared" si="0"/>
        <v>111.08999999999999</v>
      </c>
      <c r="E60" s="70">
        <v>19.5</v>
      </c>
      <c r="F60" s="74">
        <v>7.2</v>
      </c>
      <c r="G60" s="72">
        <f t="shared" si="1"/>
        <v>20.929405989172384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0.78</v>
      </c>
      <c r="C61" s="69">
        <v>161</v>
      </c>
      <c r="D61" s="72">
        <f t="shared" si="0"/>
        <v>125.58</v>
      </c>
      <c r="E61" s="70">
        <v>19.7</v>
      </c>
      <c r="F61" s="74">
        <v>7.2</v>
      </c>
      <c r="G61" s="72">
        <f t="shared" si="1"/>
        <v>20.864050061949715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0.66</v>
      </c>
      <c r="C62" s="69">
        <v>161</v>
      </c>
      <c r="D62" s="72">
        <f t="shared" si="0"/>
        <v>106.26</v>
      </c>
      <c r="E62" s="70">
        <v>20.399999999999999</v>
      </c>
      <c r="F62" s="74">
        <v>7.4</v>
      </c>
      <c r="G62" s="72">
        <f t="shared" si="1"/>
        <v>21.156081421841019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0.84</v>
      </c>
      <c r="C63" s="69">
        <v>161</v>
      </c>
      <c r="D63" s="72">
        <f t="shared" si="0"/>
        <v>135.24</v>
      </c>
      <c r="E63" s="70">
        <v>20.2</v>
      </c>
      <c r="F63" s="74">
        <v>7.2</v>
      </c>
      <c r="G63" s="72">
        <f t="shared" si="1"/>
        <v>20.311007934102086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0.5</v>
      </c>
      <c r="C64" s="69">
        <v>161</v>
      </c>
      <c r="D64" s="72">
        <f t="shared" si="0"/>
        <v>80.5</v>
      </c>
      <c r="E64" s="70">
        <v>20.100000000000001</v>
      </c>
      <c r="F64" s="74">
        <v>8.8000000000000007</v>
      </c>
      <c r="G64" s="72">
        <f t="shared" si="1"/>
        <v>35.669562054331344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0.35</v>
      </c>
      <c r="C65" s="69">
        <v>161</v>
      </c>
      <c r="D65" s="72">
        <f t="shared" si="0"/>
        <v>56.349999999999994</v>
      </c>
      <c r="E65" s="70">
        <v>20.8</v>
      </c>
      <c r="F65" s="74">
        <v>8.5</v>
      </c>
      <c r="G65" s="72">
        <f t="shared" si="1"/>
        <v>29.951701787933786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0.25</v>
      </c>
      <c r="C66" s="69">
        <v>161</v>
      </c>
      <c r="D66" s="72">
        <f t="shared" si="0"/>
        <v>40.25</v>
      </c>
      <c r="E66" s="70">
        <v>20.6</v>
      </c>
      <c r="F66" s="74">
        <v>7.5</v>
      </c>
      <c r="G66" s="72">
        <f t="shared" si="1"/>
        <v>20.669158474080671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0.25</v>
      </c>
      <c r="C67" s="69">
        <v>161</v>
      </c>
      <c r="D67" s="72">
        <f t="shared" si="0"/>
        <v>40.25</v>
      </c>
      <c r="E67" s="70">
        <v>20.5</v>
      </c>
      <c r="F67" s="74">
        <v>7.6</v>
      </c>
      <c r="G67" s="72">
        <f t="shared" si="1"/>
        <v>21.604210851623971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0.72</v>
      </c>
      <c r="C68" s="69">
        <v>161</v>
      </c>
      <c r="D68" s="72">
        <f t="shared" si="0"/>
        <v>115.92</v>
      </c>
      <c r="E68" s="70">
        <v>19.7</v>
      </c>
      <c r="F68" s="74">
        <v>7.2</v>
      </c>
      <c r="G68" s="72">
        <f t="shared" si="1"/>
        <v>20.720139211745586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0.73</v>
      </c>
      <c r="C69" s="69">
        <v>161</v>
      </c>
      <c r="D69" s="72">
        <f t="shared" si="0"/>
        <v>117.53</v>
      </c>
      <c r="E69" s="70">
        <v>20.100000000000001</v>
      </c>
      <c r="F69" s="74">
        <v>7.4</v>
      </c>
      <c r="G69" s="72">
        <f t="shared" si="1"/>
        <v>21.7635107654012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1.3</v>
      </c>
      <c r="C70" s="69">
        <v>161</v>
      </c>
      <c r="D70" s="72">
        <f t="shared" si="0"/>
        <v>209.3</v>
      </c>
      <c r="E70" s="70">
        <v>19.600000000000001</v>
      </c>
      <c r="F70" s="74">
        <v>7.7</v>
      </c>
      <c r="G70" s="72">
        <f t="shared" si="1"/>
        <v>26.875200701124708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1.44</v>
      </c>
      <c r="C71" s="69">
        <v>161</v>
      </c>
      <c r="D71" s="72">
        <f t="shared" si="0"/>
        <v>231.84</v>
      </c>
      <c r="E71" s="70">
        <v>19.2</v>
      </c>
      <c r="F71" s="74">
        <v>7.7</v>
      </c>
      <c r="G71" s="72">
        <f t="shared" si="1"/>
        <v>28.049728409647813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1.31</v>
      </c>
      <c r="C72" s="69">
        <v>161</v>
      </c>
      <c r="D72" s="72">
        <f t="shared" si="0"/>
        <v>210.91</v>
      </c>
      <c r="E72" s="70">
        <v>19.3</v>
      </c>
      <c r="F72" s="74">
        <v>8.4</v>
      </c>
      <c r="G72" s="72">
        <f t="shared" si="1"/>
        <v>35.578825468456799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1.2</v>
      </c>
      <c r="C73" s="69">
        <v>161</v>
      </c>
      <c r="D73" s="72">
        <f t="shared" si="0"/>
        <v>193.2</v>
      </c>
      <c r="E73" s="70">
        <v>19.399999999999999</v>
      </c>
      <c r="F73" s="74">
        <v>7.9</v>
      </c>
      <c r="G73" s="72">
        <f t="shared" si="1"/>
        <v>29.005072321867498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0.81</v>
      </c>
      <c r="C74" s="69">
        <v>161</v>
      </c>
      <c r="D74" s="72">
        <f t="shared" si="0"/>
        <v>130.41</v>
      </c>
      <c r="E74" s="70">
        <v>18.399999999999999</v>
      </c>
      <c r="F74" s="74">
        <v>7.4</v>
      </c>
      <c r="G74" s="72">
        <f t="shared" si="1"/>
        <v>24.62657604970947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0.93</v>
      </c>
      <c r="C75" s="69">
        <v>161</v>
      </c>
      <c r="D75" s="72">
        <f t="shared" si="0"/>
        <v>149.73000000000002</v>
      </c>
      <c r="E75" s="70">
        <v>18.5</v>
      </c>
      <c r="F75" s="74">
        <v>7.5</v>
      </c>
      <c r="G75" s="72">
        <f t="shared" si="1"/>
        <v>25.742354220177777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0.78</v>
      </c>
      <c r="C76" s="69">
        <v>161</v>
      </c>
      <c r="D76" s="72">
        <f t="shared" si="0"/>
        <v>125.58</v>
      </c>
      <c r="E76" s="70">
        <v>19.399999999999999</v>
      </c>
      <c r="F76" s="74">
        <v>7.2</v>
      </c>
      <c r="G76" s="72">
        <f t="shared" si="1"/>
        <v>21.290964233069079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0.74</v>
      </c>
      <c r="C77" s="69">
        <v>161</v>
      </c>
      <c r="D77" s="72">
        <f t="shared" si="0"/>
        <v>119.14</v>
      </c>
      <c r="E77" s="70">
        <v>18.899999999999999</v>
      </c>
      <c r="F77" s="74">
        <v>7.6</v>
      </c>
      <c r="G77" s="72">
        <f t="shared" si="1"/>
        <v>25.452073492777131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0.38</v>
      </c>
      <c r="C78" s="69">
        <v>161</v>
      </c>
      <c r="D78" s="72">
        <f t="shared" si="0"/>
        <v>61.18</v>
      </c>
      <c r="E78" s="70">
        <v>18.8</v>
      </c>
      <c r="F78" s="74">
        <v>7.6</v>
      </c>
      <c r="G78" s="72">
        <f t="shared" si="1"/>
        <v>24.587678334563478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0.48</v>
      </c>
      <c r="C79" s="69">
        <v>161</v>
      </c>
      <c r="D79" s="72">
        <f t="shared" si="0"/>
        <v>77.28</v>
      </c>
      <c r="E79" s="70">
        <v>19.5</v>
      </c>
      <c r="F79" s="74">
        <v>7.6</v>
      </c>
      <c r="G79" s="72">
        <f t="shared" si="1"/>
        <v>23.728644293500299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0.96</v>
      </c>
      <c r="C80" s="69">
        <v>161</v>
      </c>
      <c r="D80" s="72">
        <f t="shared" si="0"/>
        <v>154.56</v>
      </c>
      <c r="E80" s="70">
        <v>19</v>
      </c>
      <c r="F80" s="74">
        <v>7.4</v>
      </c>
      <c r="G80" s="72">
        <f t="shared" si="1"/>
        <v>24.064237081833532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1.08</v>
      </c>
      <c r="C81" s="69">
        <v>161</v>
      </c>
      <c r="D81" s="73">
        <f t="shared" si="0"/>
        <v>173.88000000000002</v>
      </c>
      <c r="E81" s="70">
        <v>19.399999999999999</v>
      </c>
      <c r="F81" s="74">
        <v>7.5</v>
      </c>
      <c r="G81" s="73">
        <f t="shared" si="1"/>
        <v>24.653814412477981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2021-09-03T12:47:27Z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