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3" documentId="8_{ECF9C473-BC5F-4C41-AFBD-90FBE3959FAC}" xr6:coauthVersionLast="47" xr6:coauthVersionMax="47" xr10:uidLastSave="{712B562A-D2E1-4DA6-A92A-E216D0635BD4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<sst xmlns="http://schemas.openxmlformats.org/spreadsheetml/2006/main" count="95" uniqueCount="56">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</sst>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zoomScaleNormal="100" zoomScaleSheetLayoutView="100" workbookViewId="0">
      <selection activeCell="G48" sqref="G48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44460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0.52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0.35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0.28999999999999998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0.21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0.16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0.14000000000000001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0.13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0.11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0.24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0.72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0.97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0.6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0.54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0.95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0.98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0.94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0.93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0.92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0.53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0.26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0.4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0.76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0.95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0.96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0.59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0.78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0.91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0.85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0.75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0.65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44460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0.64</v>
      </c>
      <c r="C51" s="14">
        <v>161</v>
      </c>
      <c r="D51" s="71">
        <f>IF(B51="","",B51*C51)</f>
        <v>103.04</v>
      </c>
      <c r="E51" s="70">
        <v>17.3</v>
      </c>
      <c r="F51" s="74">
        <v>7.2</v>
      </c>
      <c r="G51" s="71">
        <f>IF(B51="","",IF(E51&lt;12.5,(0.353*$I$47)*(12.006+EXP(2.46-0.073*E51+0.125*B51+0.389*F51)),(0.361*$I$47)*(-2.261+EXP(2.69-0.065*E51+0.111*B51+0.361*F51))))</f>
        <v>24.133500987521668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0.66</v>
      </c>
      <c r="C52" s="69">
        <v>161</v>
      </c>
      <c r="D52" s="72">
        <f t="shared" ref="D52:D81" si="0">IF(B52="","",B52*C52)</f>
        <v>106.26</v>
      </c>
      <c r="E52" s="70">
        <v>17.5</v>
      </c>
      <c r="F52" s="74">
        <v>7.2</v>
      </c>
      <c r="G52" s="72">
        <f t="shared" ref="G52:G81" si="1">IF(B52="","",IF(E52&lt;12.5,(0.353*$I$47)*(12.006+EXP(2.46-0.073*E52+0.125*B52+0.389*F52)),(0.361*$I$47)*(-2.261+EXP(2.69-0.065*E52+0.111*B52+0.361*F52))))</f>
        <v>23.865987472944543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0.95</v>
      </c>
      <c r="C53" s="69">
        <v>161</v>
      </c>
      <c r="D53" s="72">
        <f t="shared" si="0"/>
        <v>152.94999999999999</v>
      </c>
      <c r="E53" s="70">
        <v>18.2</v>
      </c>
      <c r="F53" s="74">
        <v>7.4</v>
      </c>
      <c r="G53" s="72">
        <f t="shared" si="1"/>
        <v>25.363174742963658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0.67</v>
      </c>
      <c r="C54" s="69">
        <v>161</v>
      </c>
      <c r="D54" s="72">
        <f t="shared" si="0"/>
        <v>107.87</v>
      </c>
      <c r="E54" s="70">
        <v>18.5</v>
      </c>
      <c r="F54" s="74">
        <v>7.3</v>
      </c>
      <c r="G54" s="72">
        <f t="shared" si="1"/>
        <v>23.189512060707816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0.49</v>
      </c>
      <c r="C55" s="69">
        <v>161</v>
      </c>
      <c r="D55" s="72">
        <f t="shared" si="0"/>
        <v>78.89</v>
      </c>
      <c r="E55" s="70">
        <v>19.899999999999999</v>
      </c>
      <c r="F55" s="74">
        <v>7.2</v>
      </c>
      <c r="G55" s="72">
        <f t="shared" si="1"/>
        <v>19.90612592070595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0.49</v>
      </c>
      <c r="C56" s="69">
        <v>161</v>
      </c>
      <c r="D56" s="72">
        <f t="shared" si="0"/>
        <v>78.89</v>
      </c>
      <c r="E56" s="70">
        <v>19.5</v>
      </c>
      <c r="F56" s="74">
        <v>7.2</v>
      </c>
      <c r="G56" s="72">
        <f t="shared" si="1"/>
        <v>20.451972193193054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0.78</v>
      </c>
      <c r="C57" s="69">
        <v>161</v>
      </c>
      <c r="D57" s="72">
        <f t="shared" si="0"/>
        <v>125.58</v>
      </c>
      <c r="E57" s="70">
        <v>19.100000000000001</v>
      </c>
      <c r="F57" s="74">
        <v>7.2</v>
      </c>
      <c r="G57" s="72">
        <f t="shared" si="1"/>
        <v>21.726284927749969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0.84</v>
      </c>
      <c r="C58" s="69">
        <v>161</v>
      </c>
      <c r="D58" s="72">
        <f t="shared" si="0"/>
        <v>135.24</v>
      </c>
      <c r="E58" s="70">
        <v>19.5</v>
      </c>
      <c r="F58" s="74">
        <v>7.4</v>
      </c>
      <c r="G58" s="72">
        <f t="shared" si="1"/>
        <v>22.9499380303149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0.61</v>
      </c>
      <c r="C59" s="69">
        <v>161</v>
      </c>
      <c r="D59" s="72">
        <f t="shared" si="0"/>
        <v>98.21</v>
      </c>
      <c r="E59" s="70">
        <v>19.5</v>
      </c>
      <c r="F59" s="74">
        <v>7.7</v>
      </c>
      <c r="G59" s="72">
        <f t="shared" si="1"/>
        <v>25.000765825161931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0.68</v>
      </c>
      <c r="C60" s="69">
        <v>161</v>
      </c>
      <c r="D60" s="72">
        <f t="shared" si="0"/>
        <v>109.48</v>
      </c>
      <c r="E60" s="70">
        <v>19.7</v>
      </c>
      <c r="F60" s="74">
        <v>7.2</v>
      </c>
      <c r="G60" s="72">
        <f t="shared" si="1"/>
        <v>20.624729738175379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0.69</v>
      </c>
      <c r="C61" s="69">
        <v>161</v>
      </c>
      <c r="D61" s="72">
        <f t="shared" si="0"/>
        <v>111.08999999999999</v>
      </c>
      <c r="E61" s="70">
        <v>18.3</v>
      </c>
      <c r="F61" s="74">
        <v>8</v>
      </c>
      <c r="G61" s="72">
        <f t="shared" si="1"/>
        <v>30.565094855187063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0.69</v>
      </c>
      <c r="C62" s="69">
        <v>161</v>
      </c>
      <c r="D62" s="72">
        <f t="shared" si="0"/>
        <v>111.08999999999999</v>
      </c>
      <c r="E62" s="70">
        <v>18.8</v>
      </c>
      <c r="F62" s="74">
        <v>7.3</v>
      </c>
      <c r="G62" s="72">
        <f t="shared" si="1"/>
        <v>22.778256474983493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0.65</v>
      </c>
      <c r="C63" s="69">
        <v>161</v>
      </c>
      <c r="D63" s="72">
        <f t="shared" si="0"/>
        <v>104.65</v>
      </c>
      <c r="E63" s="70">
        <v>18.5</v>
      </c>
      <c r="F63" s="74">
        <v>8.3000000000000007</v>
      </c>
      <c r="G63" s="72">
        <f t="shared" si="1"/>
        <v>33.5499499996683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0.64</v>
      </c>
      <c r="C64" s="69">
        <v>161</v>
      </c>
      <c r="D64" s="72">
        <f t="shared" si="0"/>
        <v>103.04</v>
      </c>
      <c r="E64" s="70">
        <v>18.100000000000001</v>
      </c>
      <c r="F64" s="74">
        <v>7.2</v>
      </c>
      <c r="G64" s="72">
        <f t="shared" si="1"/>
        <v>22.869270302459078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0.36</v>
      </c>
      <c r="C65" s="69">
        <v>161</v>
      </c>
      <c r="D65" s="72">
        <f t="shared" si="0"/>
        <v>57.96</v>
      </c>
      <c r="E65" s="70">
        <v>18.3</v>
      </c>
      <c r="F65" s="74">
        <v>7.3</v>
      </c>
      <c r="G65" s="72">
        <f t="shared" si="1"/>
        <v>22.681012230600224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0.43</v>
      </c>
      <c r="C66" s="69">
        <v>161</v>
      </c>
      <c r="D66" s="72">
        <f t="shared" si="0"/>
        <v>69.23</v>
      </c>
      <c r="E66" s="70">
        <v>17.399999999999999</v>
      </c>
      <c r="F66" s="74">
        <v>7.5</v>
      </c>
      <c r="G66" s="72">
        <f t="shared" si="1"/>
        <v>26.170709124738128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0.33</v>
      </c>
      <c r="C67" s="69">
        <v>161</v>
      </c>
      <c r="D67" s="72">
        <f t="shared" si="0"/>
        <v>53.13</v>
      </c>
      <c r="E67" s="70">
        <v>18</v>
      </c>
      <c r="F67" s="74">
        <v>7.8</v>
      </c>
      <c r="G67" s="72">
        <f t="shared" si="1"/>
        <v>27.787953804286175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0.25</v>
      </c>
      <c r="C68" s="69">
        <v>161</v>
      </c>
      <c r="D68" s="72">
        <f t="shared" si="0"/>
        <v>40.25</v>
      </c>
      <c r="E68" s="70">
        <v>17.899999999999999</v>
      </c>
      <c r="F68" s="74">
        <v>7.7</v>
      </c>
      <c r="G68" s="72">
        <f t="shared" si="1"/>
        <v>26.708173366986525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0.65</v>
      </c>
      <c r="C69" s="69">
        <v>161</v>
      </c>
      <c r="D69" s="72">
        <f t="shared" si="0"/>
        <v>104.65</v>
      </c>
      <c r="E69" s="70">
        <v>17.5</v>
      </c>
      <c r="F69" s="74">
        <v>7.5</v>
      </c>
      <c r="G69" s="72">
        <f t="shared" si="1"/>
        <v>26.658674019903163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0.28000000000000003</v>
      </c>
      <c r="C70" s="69">
        <v>161</v>
      </c>
      <c r="D70" s="72">
        <f t="shared" si="0"/>
        <v>45.080000000000005</v>
      </c>
      <c r="E70" s="70">
        <v>17.7</v>
      </c>
      <c r="F70" s="74">
        <v>7.6</v>
      </c>
      <c r="G70" s="72">
        <f t="shared" si="1"/>
        <v>26.16935981196497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0.97</v>
      </c>
      <c r="C71" s="69">
        <v>161</v>
      </c>
      <c r="D71" s="72">
        <f t="shared" si="0"/>
        <v>156.16999999999999</v>
      </c>
      <c r="E71" s="70">
        <v>17.2</v>
      </c>
      <c r="F71" s="74">
        <v>7.5</v>
      </c>
      <c r="G71" s="72">
        <f t="shared" si="1"/>
        <v>28.212702045128314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0.93</v>
      </c>
      <c r="C72" s="69">
        <v>161</v>
      </c>
      <c r="D72" s="72">
        <f t="shared" si="0"/>
        <v>149.73000000000002</v>
      </c>
      <c r="E72" s="70">
        <v>17.899999999999999</v>
      </c>
      <c r="F72" s="74">
        <v>7.4</v>
      </c>
      <c r="G72" s="72">
        <f t="shared" si="1"/>
        <v>25.819485875159597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0.78</v>
      </c>
      <c r="C73" s="69">
        <v>161</v>
      </c>
      <c r="D73" s="72">
        <f t="shared" si="0"/>
        <v>125.58</v>
      </c>
      <c r="E73" s="70">
        <v>17.3</v>
      </c>
      <c r="F73" s="74">
        <v>7.6</v>
      </c>
      <c r="G73" s="72">
        <f t="shared" si="1"/>
        <v>28.460792307081963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0.55000000000000004</v>
      </c>
      <c r="C74" s="69">
        <v>161</v>
      </c>
      <c r="D74" s="72">
        <f t="shared" si="0"/>
        <v>88.550000000000011</v>
      </c>
      <c r="E74" s="70">
        <v>17.7</v>
      </c>
      <c r="F74" s="74">
        <v>7.6</v>
      </c>
      <c r="G74" s="72">
        <f t="shared" si="1"/>
        <v>26.990358889148581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0.47</v>
      </c>
      <c r="C75" s="69">
        <v>161</v>
      </c>
      <c r="D75" s="72">
        <f t="shared" si="0"/>
        <v>75.67</v>
      </c>
      <c r="E75" s="70">
        <v>17.600000000000001</v>
      </c>
      <c r="F75" s="74">
        <v>7.6</v>
      </c>
      <c r="G75" s="72">
        <f t="shared" si="1"/>
        <v>26.924257920367101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0.55000000000000004</v>
      </c>
      <c r="C76" s="69">
        <v>161</v>
      </c>
      <c r="D76" s="72">
        <f t="shared" si="0"/>
        <v>88.550000000000011</v>
      </c>
      <c r="E76" s="70">
        <v>18.100000000000001</v>
      </c>
      <c r="F76" s="74">
        <v>7.8</v>
      </c>
      <c r="G76" s="72">
        <f t="shared" si="1"/>
        <v>28.305160952158879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0.27</v>
      </c>
      <c r="C77" s="69">
        <v>161</v>
      </c>
      <c r="D77" s="72">
        <f t="shared" si="0"/>
        <v>43.470000000000006</v>
      </c>
      <c r="E77" s="70">
        <v>19.3</v>
      </c>
      <c r="F77" s="74">
        <v>8.6999999999999993</v>
      </c>
      <c r="G77" s="72">
        <f t="shared" si="1"/>
        <v>35.319890335131156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0.56000000000000005</v>
      </c>
      <c r="C78" s="69">
        <v>161</v>
      </c>
      <c r="D78" s="72">
        <f t="shared" si="0"/>
        <v>90.160000000000011</v>
      </c>
      <c r="E78" s="70">
        <v>17.399999999999999</v>
      </c>
      <c r="F78" s="74">
        <v>7.9</v>
      </c>
      <c r="G78" s="72">
        <f t="shared" si="1"/>
        <v>30.8162032804094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0.53</v>
      </c>
      <c r="C79" s="69">
        <v>161</v>
      </c>
      <c r="D79" s="72">
        <f t="shared" si="0"/>
        <v>85.33</v>
      </c>
      <c r="E79" s="70">
        <v>17.399999999999999</v>
      </c>
      <c r="F79" s="74">
        <v>7.8</v>
      </c>
      <c r="G79" s="72">
        <f t="shared" si="1"/>
        <v>29.59320661807212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0.52</v>
      </c>
      <c r="C80" s="69">
        <v>161</v>
      </c>
      <c r="D80" s="72">
        <f t="shared" si="0"/>
        <v>83.72</v>
      </c>
      <c r="E80" s="70">
        <v>17.7</v>
      </c>
      <c r="F80" s="74">
        <v>7.9</v>
      </c>
      <c r="G80" s="72">
        <f t="shared" si="1"/>
        <v>30.067915782579416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</v>
      </c>
      <c r="C81" s="69">
        <v>161</v>
      </c>
      <c r="D81" s="73">
        <f t="shared" si="0"/>
        <v>0</v>
      </c>
      <c r="E81" s="70"/>
      <c r="F81" s="74"/>
      <c r="G81" s="73">
        <f t="shared" si="1"/>
        <v>8.369916473613241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2021-10-03T14:52:32Z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