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26" documentId="8_{ABFECBA7-F341-497D-B88F-B5F5F824C78C}" xr6:coauthVersionLast="47" xr6:coauthVersionMax="47" xr10:uidLastSave="{05F2BF5A-3514-4A13-B2FF-A30CF8527428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<sst xmlns="http://schemas.openxmlformats.org/spreadsheetml/2006/main" count="95" uniqueCount="56">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</sst>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49" fontId="6" fillId="0" borderId="28" xfId="0" applyNumberFormat="1" applyFont="1" applyBorder="1" applyAlignment="1" applyProtection="1">
      <alignment horizontal="left"/>
    </xf>
    <xf numFmtId="0" fontId="5" fillId="0" borderId="29" xfId="0" applyNumberFormat="1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</xf>
    <xf numFmtId="164" fontId="7" fillId="0" borderId="32" xfId="0" applyNumberFormat="1" applyFont="1" applyBorder="1" applyAlignment="1" applyProtection="1">
      <alignment horizontal="center"/>
    </xf>
    <xf numFmtId="164" fontId="7" fillId="0" borderId="30" xfId="0" applyNumberFormat="1" applyFont="1" applyBorder="1" applyAlignment="1" applyProtection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center" wrapText="1"/>
    </xf>
    <xf numFmtId="0" fontId="7" fillId="0" borderId="48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 wrapText="1"/>
    </xf>
    <xf numFmtId="0" fontId="6" fillId="0" borderId="49" xfId="0" applyFont="1" applyBorder="1" applyAlignment="1" applyProtection="1">
      <alignment horizont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left" vertical="top" wrapText="1"/>
    </xf>
    <xf numFmtId="0" fontId="9" fillId="0" borderId="39" xfId="0" applyFont="1" applyBorder="1" applyAlignment="1" applyProtection="1">
      <alignment horizontal="left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Alignment="1" applyProtection="1">
      <protection locked="0"/>
    </xf>
    <xf numFmtId="0" fontId="7" fillId="0" borderId="40" xfId="0" applyFont="1" applyBorder="1" applyAlignment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protection locked="0"/>
    </xf>
    <xf numFmtId="0" fontId="7" fillId="0" borderId="42" xfId="0" applyFont="1" applyBorder="1" applyAlignment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protection locked="0"/>
    </xf>
    <xf numFmtId="49" fontId="0" fillId="0" borderId="17" xfId="0" applyNumberFormat="1" applyBorder="1" applyAlignment="1"/>
    <xf numFmtId="0" fontId="4" fillId="0" borderId="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 applyProtection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topLeftCell="A53" zoomScaleNormal="100" zoomScaleSheetLayoutView="100" workbookViewId="0">
      <selection activeCell="F82" sqref="F82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44470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0.86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0.55000000000000004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0.5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0.5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0.63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0.56000000000000005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0.48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0.87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0.89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0.95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0.41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0.62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0.52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0.45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0.33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0.32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0.25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0.21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0.2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0.45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0.41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0.56000000000000005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0.42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0.51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0.54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0.48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0.56000000000000005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0.42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0.37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0.4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0.32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44470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0.38</v>
      </c>
      <c r="C51" s="14">
        <v>161</v>
      </c>
      <c r="D51" s="71">
        <f>IF(B51="","",B51*C51)</f>
        <v>61.18</v>
      </c>
      <c r="E51" s="70">
        <v>17.399999999999999</v>
      </c>
      <c r="F51" s="74">
        <v>7.9</v>
      </c>
      <c r="G51" s="71">
        <f>IF(B51="","",IF(E51&lt;12.5,(0.353*$I$47)*(12.006+EXP(2.46-0.073*E51+0.125*B51+0.389*F51)),(0.361*$I$47)*(-2.261+EXP(2.69-0.065*E51+0.111*B51+0.361*F51))))</f>
        <v>30.19045944054119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0.6</v>
      </c>
      <c r="C52" s="69">
        <v>161</v>
      </c>
      <c r="D52" s="72">
        <f t="shared" ref="D52:D81" si="0">IF(B52="","",B52*C52)</f>
        <v>96.6</v>
      </c>
      <c r="E52" s="70">
        <v>17</v>
      </c>
      <c r="F52" s="74">
        <v>7.9</v>
      </c>
      <c r="G52" s="72">
        <f t="shared" ref="G52:G81" si="1">IF(B52="","",IF(E52&lt;12.5,(0.353*$I$47)*(12.006+EXP(2.46-0.073*E52+0.125*B52+0.389*F52)),(0.361*$I$47)*(-2.261+EXP(2.69-0.065*E52+0.111*B52+0.361*F52))))</f>
        <v>31.793899316431673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0.59</v>
      </c>
      <c r="C53" s="69">
        <v>161</v>
      </c>
      <c r="D53" s="72">
        <f t="shared" si="0"/>
        <v>94.99</v>
      </c>
      <c r="E53" s="70">
        <v>16.399999999999999</v>
      </c>
      <c r="F53" s="74">
        <v>8</v>
      </c>
      <c r="G53" s="72">
        <f t="shared" si="1"/>
        <v>34.298227338545061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0.62</v>
      </c>
      <c r="C54" s="69">
        <v>161</v>
      </c>
      <c r="D54" s="72">
        <f t="shared" si="0"/>
        <v>99.82</v>
      </c>
      <c r="E54" s="70">
        <v>16.8</v>
      </c>
      <c r="F54" s="74">
        <v>8</v>
      </c>
      <c r="G54" s="72">
        <f t="shared" si="1"/>
        <v>33.511138159258387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0.45</v>
      </c>
      <c r="C55" s="69">
        <v>161</v>
      </c>
      <c r="D55" s="72">
        <f t="shared" si="0"/>
        <v>72.45</v>
      </c>
      <c r="E55" s="70">
        <v>17.600000000000001</v>
      </c>
      <c r="F55" s="74">
        <v>7.9</v>
      </c>
      <c r="G55" s="72">
        <f t="shared" si="1"/>
        <v>30.028717824837241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0.64</v>
      </c>
      <c r="C56" s="69">
        <v>161</v>
      </c>
      <c r="D56" s="72">
        <f t="shared" si="0"/>
        <v>103.04</v>
      </c>
      <c r="E56" s="70">
        <v>16.7</v>
      </c>
      <c r="F56" s="74">
        <v>8</v>
      </c>
      <c r="G56" s="72">
        <f t="shared" si="1"/>
        <v>33.811781631631703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0.65</v>
      </c>
      <c r="C57" s="69">
        <v>161</v>
      </c>
      <c r="D57" s="72">
        <f t="shared" si="0"/>
        <v>104.65</v>
      </c>
      <c r="E57" s="70">
        <v>16.7</v>
      </c>
      <c r="F57" s="74">
        <v>7.8</v>
      </c>
      <c r="G57" s="72">
        <f t="shared" si="1"/>
        <v>31.435541062649715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0.76</v>
      </c>
      <c r="C58" s="69">
        <v>161</v>
      </c>
      <c r="D58" s="72">
        <f t="shared" si="0"/>
        <v>122.36</v>
      </c>
      <c r="E58" s="70">
        <v>16.5</v>
      </c>
      <c r="F58" s="74">
        <v>7.9</v>
      </c>
      <c r="G58" s="72">
        <f t="shared" si="1"/>
        <v>33.474770436847713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0.73</v>
      </c>
      <c r="C59" s="69">
        <v>161</v>
      </c>
      <c r="D59" s="72">
        <f t="shared" si="0"/>
        <v>117.53</v>
      </c>
      <c r="E59" s="70">
        <v>16.3</v>
      </c>
      <c r="F59" s="74">
        <v>7.9</v>
      </c>
      <c r="G59" s="72">
        <f t="shared" si="1"/>
        <v>33.807972760833977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0.6</v>
      </c>
      <c r="C60" s="69">
        <v>161</v>
      </c>
      <c r="D60" s="72">
        <f t="shared" si="0"/>
        <v>96.6</v>
      </c>
      <c r="E60" s="70">
        <v>17</v>
      </c>
      <c r="F60" s="74">
        <v>7.8</v>
      </c>
      <c r="G60" s="72">
        <f t="shared" si="1"/>
        <v>30.637669486239275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0.77</v>
      </c>
      <c r="C61" s="69">
        <v>161</v>
      </c>
      <c r="D61" s="72">
        <f t="shared" si="0"/>
        <v>123.97</v>
      </c>
      <c r="E61" s="70">
        <v>14.3</v>
      </c>
      <c r="F61" s="74">
        <v>7.8</v>
      </c>
      <c r="G61" s="72">
        <f t="shared" si="1"/>
        <v>37.3859627172139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0.9</v>
      </c>
      <c r="C62" s="69">
        <v>161</v>
      </c>
      <c r="D62" s="72">
        <f t="shared" si="0"/>
        <v>144.9</v>
      </c>
      <c r="E62" s="70">
        <v>14.1</v>
      </c>
      <c r="F62" s="74">
        <v>7.8</v>
      </c>
      <c r="G62" s="72">
        <f t="shared" si="1"/>
        <v>38.448352683515516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1.01</v>
      </c>
      <c r="C63" s="69">
        <v>161</v>
      </c>
      <c r="D63" s="72">
        <f t="shared" si="0"/>
        <v>162.61000000000001</v>
      </c>
      <c r="E63" s="70">
        <v>15</v>
      </c>
      <c r="F63" s="74">
        <v>7.6</v>
      </c>
      <c r="G63" s="72">
        <f t="shared" si="1"/>
        <v>34.06095663540556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1.24</v>
      </c>
      <c r="C64" s="69">
        <v>161</v>
      </c>
      <c r="D64" s="72">
        <f t="shared" si="0"/>
        <v>199.64</v>
      </c>
      <c r="E64" s="70">
        <v>14.6</v>
      </c>
      <c r="F64" s="74">
        <v>7.2</v>
      </c>
      <c r="G64" s="72">
        <f t="shared" si="1"/>
        <v>30.967768220091013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1.35</v>
      </c>
      <c r="C65" s="69">
        <v>161</v>
      </c>
      <c r="D65" s="72">
        <f t="shared" si="0"/>
        <v>217.35000000000002</v>
      </c>
      <c r="E65" s="70">
        <v>14.5</v>
      </c>
      <c r="F65" s="74">
        <v>7.4</v>
      </c>
      <c r="G65" s="72">
        <f t="shared" si="1"/>
        <v>33.992664315576256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1.1599999999999999</v>
      </c>
      <c r="C66" s="69">
        <v>161</v>
      </c>
      <c r="D66" s="72">
        <f t="shared" si="0"/>
        <v>186.76</v>
      </c>
      <c r="E66" s="70">
        <v>15.3</v>
      </c>
      <c r="F66" s="74">
        <v>7.3</v>
      </c>
      <c r="G66" s="72">
        <f t="shared" si="1"/>
        <v>30.392035129675531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0.81</v>
      </c>
      <c r="C67" s="69">
        <v>161</v>
      </c>
      <c r="D67" s="72">
        <f t="shared" si="0"/>
        <v>130.41</v>
      </c>
      <c r="E67" s="70">
        <v>14.6</v>
      </c>
      <c r="F67" s="74">
        <v>7.3</v>
      </c>
      <c r="G67" s="72">
        <f t="shared" si="1"/>
        <v>30.600261618656322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0.67</v>
      </c>
      <c r="C68" s="69">
        <v>161</v>
      </c>
      <c r="D68" s="72">
        <f t="shared" si="0"/>
        <v>107.87</v>
      </c>
      <c r="E68" s="70">
        <v>15.1</v>
      </c>
      <c r="F68" s="74">
        <v>7.9</v>
      </c>
      <c r="G68" s="72">
        <f t="shared" si="1"/>
        <v>36.368303971928121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0.64</v>
      </c>
      <c r="C69" s="69">
        <v>161</v>
      </c>
      <c r="D69" s="72">
        <f t="shared" si="0"/>
        <v>103.04</v>
      </c>
      <c r="E69" s="70">
        <v>14.4</v>
      </c>
      <c r="F69" s="74">
        <v>7.6</v>
      </c>
      <c r="G69" s="72">
        <f t="shared" si="1"/>
        <v>33.988835548777566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0.63</v>
      </c>
      <c r="C70" s="69">
        <v>161</v>
      </c>
      <c r="D70" s="72">
        <f t="shared" si="0"/>
        <v>101.43</v>
      </c>
      <c r="E70" s="70">
        <v>15.6</v>
      </c>
      <c r="F70" s="74">
        <v>7.4</v>
      </c>
      <c r="G70" s="72">
        <f t="shared" si="1"/>
        <v>29.101550828205646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0.74</v>
      </c>
      <c r="C71" s="69">
        <v>161</v>
      </c>
      <c r="D71" s="72">
        <f t="shared" si="0"/>
        <v>119.14</v>
      </c>
      <c r="E71" s="70">
        <v>13.8</v>
      </c>
      <c r="F71" s="74">
        <v>7.2</v>
      </c>
      <c r="G71" s="72">
        <f t="shared" si="1"/>
        <v>30.856718707830151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0.69</v>
      </c>
      <c r="C72" s="69">
        <v>161</v>
      </c>
      <c r="D72" s="72">
        <f t="shared" si="0"/>
        <v>111.08999999999999</v>
      </c>
      <c r="E72" s="70">
        <v>15</v>
      </c>
      <c r="F72" s="74">
        <v>7.6</v>
      </c>
      <c r="G72" s="72">
        <f t="shared" si="1"/>
        <v>32.843862833299305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0.84</v>
      </c>
      <c r="C73" s="69">
        <v>161</v>
      </c>
      <c r="D73" s="72">
        <f t="shared" si="0"/>
        <v>135.24</v>
      </c>
      <c r="E73" s="70">
        <v>14</v>
      </c>
      <c r="F73" s="74">
        <v>7.2</v>
      </c>
      <c r="G73" s="72">
        <f t="shared" si="1"/>
        <v>30.796597255851189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0.66</v>
      </c>
      <c r="C74" s="69">
        <v>161</v>
      </c>
      <c r="D74" s="72">
        <f t="shared" si="0"/>
        <v>106.26</v>
      </c>
      <c r="E74" s="70">
        <v>14.9</v>
      </c>
      <c r="F74" s="74">
        <v>7.8</v>
      </c>
      <c r="G74" s="72">
        <f t="shared" si="1"/>
        <v>35.478876583374117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0.46</v>
      </c>
      <c r="C75" s="69">
        <v>161</v>
      </c>
      <c r="D75" s="72">
        <f t="shared" si="0"/>
        <v>74.06</v>
      </c>
      <c r="E75" s="70">
        <v>15</v>
      </c>
      <c r="F75" s="74">
        <v>8.3000000000000007</v>
      </c>
      <c r="G75" s="72">
        <f t="shared" si="1"/>
        <v>41.42863856712048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0.67</v>
      </c>
      <c r="C76" s="69">
        <v>161</v>
      </c>
      <c r="D76" s="72">
        <f t="shared" si="0"/>
        <v>107.87</v>
      </c>
      <c r="E76" s="70">
        <v>13.9</v>
      </c>
      <c r="F76" s="74">
        <v>7.3</v>
      </c>
      <c r="G76" s="72">
        <f t="shared" si="1"/>
        <v>31.555741050886283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0.51</v>
      </c>
      <c r="C77" s="69">
        <v>161</v>
      </c>
      <c r="D77" s="72">
        <f t="shared" si="0"/>
        <v>82.11</v>
      </c>
      <c r="E77" s="70">
        <v>14.6</v>
      </c>
      <c r="F77" s="74">
        <v>7.3</v>
      </c>
      <c r="G77" s="72">
        <f t="shared" si="1"/>
        <v>29.571319710419367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0.83</v>
      </c>
      <c r="C78" s="69">
        <v>161</v>
      </c>
      <c r="D78" s="72">
        <f t="shared" si="0"/>
        <v>133.63</v>
      </c>
      <c r="E78" s="70">
        <v>14.7</v>
      </c>
      <c r="F78" s="74">
        <v>7.4</v>
      </c>
      <c r="G78" s="72">
        <f t="shared" si="1"/>
        <v>31.616008932055209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0.79</v>
      </c>
      <c r="C79" s="69">
        <v>161</v>
      </c>
      <c r="D79" s="72">
        <f t="shared" si="0"/>
        <v>127.19000000000001</v>
      </c>
      <c r="E79" s="70">
        <v>14.6</v>
      </c>
      <c r="F79" s="74">
        <v>7.2</v>
      </c>
      <c r="G79" s="72">
        <f t="shared" si="1"/>
        <v>29.419156505245745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0.73</v>
      </c>
      <c r="C80" s="69">
        <v>161</v>
      </c>
      <c r="D80" s="72">
        <f t="shared" si="0"/>
        <v>117.53</v>
      </c>
      <c r="E80" s="70">
        <v>13.5</v>
      </c>
      <c r="F80" s="74">
        <v>7.4</v>
      </c>
      <c r="G80" s="72">
        <f t="shared" si="1"/>
        <v>33.859948023176628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0.72</v>
      </c>
      <c r="C81" s="69">
        <v>161</v>
      </c>
      <c r="D81" s="73">
        <f t="shared" si="0"/>
        <v>115.92</v>
      </c>
      <c r="E81" s="70">
        <v>15</v>
      </c>
      <c r="F81" s="74">
        <v>7.3</v>
      </c>
      <c r="G81" s="73">
        <f t="shared" si="1"/>
        <v>29.48968707103349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2021-11-01T11:11:52Z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