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9" documentId="8_{91F86F9A-A73B-4511-9031-1035391D625E}" xr6:coauthVersionLast="47" xr6:coauthVersionMax="47" xr10:uidLastSave="{B45AAF70-D1AC-4CC2-B45A-01A7D5C4482F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<sst xmlns="http://schemas.openxmlformats.org/spreadsheetml/2006/main" count="95" uniqueCount="56">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</sst>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NumberFormat="1" applyFont="1" applyBorder="1" applyAlignment="1" applyProtection="1">
      <alignment horizontal="center"/>
    </xf>
    <xf numFmtId="0" fontId="5" fillId="0" borderId="2" xfId="0" applyNumberFormat="1" applyFont="1" applyBorder="1" applyAlignment="1" applyProtection="1">
      <alignment horizontal="center"/>
    </xf>
    <xf numFmtId="0" fontId="5" fillId="0" borderId="3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</xf>
    <xf numFmtId="165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49" fontId="6" fillId="0" borderId="28" xfId="0" applyNumberFormat="1" applyFont="1" applyBorder="1" applyAlignment="1" applyProtection="1">
      <alignment horizontal="left"/>
    </xf>
    <xf numFmtId="0" fontId="5" fillId="0" borderId="29" xfId="0" applyNumberFormat="1" applyFont="1" applyBorder="1" applyAlignment="1" applyProtection="1">
      <alignment horizont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</xf>
    <xf numFmtId="164" fontId="7" fillId="0" borderId="32" xfId="0" applyNumberFormat="1" applyFont="1" applyBorder="1" applyAlignment="1" applyProtection="1">
      <alignment horizontal="center"/>
    </xf>
    <xf numFmtId="164" fontId="7" fillId="0" borderId="30" xfId="0" applyNumberFormat="1" applyFont="1" applyBorder="1" applyAlignment="1" applyProtection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 applyProtection="1">
      <alignment horizontal="center" wrapText="1"/>
    </xf>
    <xf numFmtId="0" fontId="7" fillId="0" borderId="48" xfId="0" applyFont="1" applyBorder="1" applyAlignment="1" applyProtection="1">
      <alignment horizontal="center"/>
    </xf>
    <xf numFmtId="0" fontId="7" fillId="0" borderId="49" xfId="0" applyFont="1" applyBorder="1" applyAlignment="1" applyProtection="1">
      <alignment horizontal="center"/>
    </xf>
    <xf numFmtId="0" fontId="6" fillId="0" borderId="48" xfId="0" applyFont="1" applyBorder="1" applyAlignment="1" applyProtection="1">
      <alignment horizontal="center" wrapText="1"/>
    </xf>
    <xf numFmtId="0" fontId="6" fillId="0" borderId="49" xfId="0" applyFont="1" applyBorder="1" applyAlignment="1" applyProtection="1">
      <alignment horizontal="center" wrapText="1"/>
    </xf>
    <xf numFmtId="0" fontId="7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/>
    </xf>
    <xf numFmtId="0" fontId="7" fillId="0" borderId="43" xfId="0" applyFont="1" applyBorder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/>
    </xf>
    <xf numFmtId="0" fontId="14" fillId="0" borderId="39" xfId="0" applyFont="1" applyBorder="1" applyAlignment="1" applyProtection="1">
      <alignment horizontal="left" vertical="top" wrapText="1"/>
    </xf>
    <xf numFmtId="0" fontId="9" fillId="0" borderId="39" xfId="0" applyFont="1" applyBorder="1" applyAlignment="1" applyProtection="1">
      <alignment horizontal="left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Alignment="1" applyProtection="1">
      <protection locked="0"/>
    </xf>
    <xf numFmtId="0" fontId="7" fillId="0" borderId="40" xfId="0" applyFont="1" applyBorder="1" applyAlignment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protection locked="0"/>
    </xf>
    <xf numFmtId="0" fontId="7" fillId="0" borderId="42" xfId="0" applyFont="1" applyBorder="1" applyAlignment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protection locked="0"/>
    </xf>
    <xf numFmtId="49" fontId="0" fillId="0" borderId="17" xfId="0" applyNumberFormat="1" applyBorder="1" applyAlignment="1"/>
    <xf numFmtId="0" fontId="4" fillId="0" borderId="0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46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 applyProtection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11" zoomScaleNormal="100" zoomScaleSheetLayoutView="100" workbookViewId="0">
      <selection activeCell="F82" sqref="F82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44743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0.09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0.10199999999999999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0.11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0.09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0.09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0.09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0.1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0.1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0.1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0.12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0.1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0.09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0.1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0.09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0.12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0.11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0.12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0.11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0.09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0.1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0.12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0.13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0.11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0.13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0.1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0.12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0.11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0.11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0.11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0.12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0.15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44743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1.1100000000000001</v>
      </c>
      <c r="C51" s="14">
        <v>161</v>
      </c>
      <c r="D51" s="71">
        <f>IF(B51="","",B51*C51)</f>
        <v>178.71</v>
      </c>
      <c r="E51" s="70">
        <v>18.3</v>
      </c>
      <c r="F51" s="74">
        <v>7.8</v>
      </c>
      <c r="G51" s="71">
        <f>IF(B51="","",IF(E51&lt;12.5,(0.353*$I$47)*(12.006+EXP(2.46-0.073*E51+0.125*B51+0.389*F51)),(0.361*$I$47)*(-2.261+EXP(2.69-0.065*E51+0.111*B51+0.361*F51))))</f>
        <v>29.772540778199883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1.08</v>
      </c>
      <c r="C52" s="69">
        <v>161</v>
      </c>
      <c r="D52" s="72">
        <f t="shared" ref="D52:D81" si="0">IF(B52="","",B52*C52)</f>
        <v>173.88000000000002</v>
      </c>
      <c r="E52" s="70">
        <v>18.100000000000001</v>
      </c>
      <c r="F52" s="74">
        <v>7.5</v>
      </c>
      <c r="G52" s="72">
        <f t="shared" ref="G52:G81" si="1">IF(B52="","",IF(E52&lt;12.5,(0.353*$I$47)*(12.006+EXP(2.46-0.073*E52+0.125*B52+0.389*F52)),(0.361*$I$47)*(-2.261+EXP(2.69-0.065*E52+0.111*B52+0.361*F52))))</f>
        <v>26.89957987748604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0.94</v>
      </c>
      <c r="C53" s="69">
        <v>161</v>
      </c>
      <c r="D53" s="72">
        <f t="shared" si="0"/>
        <v>151.34</v>
      </c>
      <c r="E53" s="70">
        <v>17.899999999999999</v>
      </c>
      <c r="F53" s="74">
        <v>7.4</v>
      </c>
      <c r="G53" s="72">
        <f t="shared" si="1"/>
        <v>25.849067924791221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0.76</v>
      </c>
      <c r="C54" s="69">
        <v>161</v>
      </c>
      <c r="D54" s="72">
        <f t="shared" si="0"/>
        <v>122.36</v>
      </c>
      <c r="E54" s="70">
        <v>18.100000000000001</v>
      </c>
      <c r="F54" s="74">
        <v>7.6</v>
      </c>
      <c r="G54" s="72">
        <f t="shared" si="1"/>
        <v>26.915659704694082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0.67</v>
      </c>
      <c r="C55" s="69">
        <v>161</v>
      </c>
      <c r="D55" s="72">
        <f t="shared" si="0"/>
        <v>107.87</v>
      </c>
      <c r="E55" s="70">
        <v>18.399999999999999</v>
      </c>
      <c r="F55" s="74">
        <v>7.6</v>
      </c>
      <c r="G55" s="72">
        <f t="shared" si="1"/>
        <v>26.10978752998853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0.91</v>
      </c>
      <c r="C56" s="69">
        <v>161</v>
      </c>
      <c r="D56" s="72">
        <f t="shared" si="0"/>
        <v>146.51</v>
      </c>
      <c r="E56" s="70">
        <v>18.399999999999999</v>
      </c>
      <c r="F56" s="74">
        <v>7.6</v>
      </c>
      <c r="G56" s="72">
        <f t="shared" si="1"/>
        <v>26.836736363867622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0.97</v>
      </c>
      <c r="C57" s="69">
        <v>161</v>
      </c>
      <c r="D57" s="72">
        <f t="shared" si="0"/>
        <v>156.16999999999999</v>
      </c>
      <c r="E57" s="70">
        <v>18.399999999999999</v>
      </c>
      <c r="F57" s="74">
        <v>7.5</v>
      </c>
      <c r="G57" s="72">
        <f t="shared" si="1"/>
        <v>26.034500157613639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0.7</v>
      </c>
      <c r="C58" s="69">
        <v>161</v>
      </c>
      <c r="D58" s="72">
        <f t="shared" si="0"/>
        <v>112.69999999999999</v>
      </c>
      <c r="E58" s="70">
        <v>18.5</v>
      </c>
      <c r="F58" s="74">
        <v>7.5</v>
      </c>
      <c r="G58" s="72">
        <f t="shared" si="1"/>
        <v>25.072895792920278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0.73</v>
      </c>
      <c r="C59" s="69">
        <v>161</v>
      </c>
      <c r="D59" s="72">
        <f t="shared" si="0"/>
        <v>117.53</v>
      </c>
      <c r="E59" s="70">
        <v>18.5</v>
      </c>
      <c r="F59" s="74">
        <v>7.6</v>
      </c>
      <c r="G59" s="72">
        <f t="shared" si="1"/>
        <v>26.114096036024623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0.74</v>
      </c>
      <c r="C60" s="69">
        <v>161</v>
      </c>
      <c r="D60" s="72">
        <f t="shared" si="0"/>
        <v>119.14</v>
      </c>
      <c r="E60" s="70">
        <v>18.399999999999999</v>
      </c>
      <c r="F60" s="74">
        <v>7.4</v>
      </c>
      <c r="G60" s="72">
        <f t="shared" si="1"/>
        <v>24.429651559020467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0.66</v>
      </c>
      <c r="C61" s="69">
        <v>161</v>
      </c>
      <c r="D61" s="72">
        <f t="shared" si="0"/>
        <v>106.26</v>
      </c>
      <c r="E61" s="70">
        <v>18.5</v>
      </c>
      <c r="F61" s="74">
        <v>7.5</v>
      </c>
      <c r="G61" s="72">
        <f t="shared" si="1"/>
        <v>24.95820292095285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0.73</v>
      </c>
      <c r="C62" s="69">
        <v>161</v>
      </c>
      <c r="D62" s="72">
        <f t="shared" si="0"/>
        <v>117.53</v>
      </c>
      <c r="E62" s="70">
        <v>19.2</v>
      </c>
      <c r="F62" s="74">
        <v>7.5</v>
      </c>
      <c r="G62" s="72">
        <f t="shared" si="1"/>
        <v>24.003850967538035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0.67</v>
      </c>
      <c r="C63" s="69">
        <v>161</v>
      </c>
      <c r="D63" s="72">
        <f t="shared" si="0"/>
        <v>107.87</v>
      </c>
      <c r="E63" s="70">
        <v>19</v>
      </c>
      <c r="F63" s="74">
        <v>7.4</v>
      </c>
      <c r="G63" s="72">
        <f t="shared" si="1"/>
        <v>23.276088443713309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0.56999999999999995</v>
      </c>
      <c r="C64" s="69">
        <v>161</v>
      </c>
      <c r="D64" s="72">
        <f t="shared" si="0"/>
        <v>91.77</v>
      </c>
      <c r="E64" s="70">
        <v>18.7</v>
      </c>
      <c r="F64" s="74">
        <v>7.5</v>
      </c>
      <c r="G64" s="72">
        <f t="shared" si="1"/>
        <v>24.372408423850555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0.57999999999999996</v>
      </c>
      <c r="C65" s="69">
        <v>161</v>
      </c>
      <c r="D65" s="72">
        <f t="shared" si="0"/>
        <v>93.38</v>
      </c>
      <c r="E65" s="70">
        <v>18.899999999999999</v>
      </c>
      <c r="F65" s="74">
        <v>7.5</v>
      </c>
      <c r="G65" s="72">
        <f t="shared" si="1"/>
        <v>24.074689068991567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0.57999999999999996</v>
      </c>
      <c r="C66" s="69">
        <v>161</v>
      </c>
      <c r="D66" s="72">
        <f t="shared" si="0"/>
        <v>93.38</v>
      </c>
      <c r="E66" s="70">
        <v>19.3</v>
      </c>
      <c r="F66" s="74">
        <v>7.4</v>
      </c>
      <c r="G66" s="72">
        <f t="shared" si="1"/>
        <v>22.575980073428902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0.52</v>
      </c>
      <c r="C67" s="69">
        <v>161</v>
      </c>
      <c r="D67" s="72">
        <f t="shared" si="0"/>
        <v>83.72</v>
      </c>
      <c r="E67" s="70">
        <v>18.899999999999999</v>
      </c>
      <c r="F67" s="74">
        <v>7.5</v>
      </c>
      <c r="G67" s="72">
        <f t="shared" si="1"/>
        <v>23.909466410098258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0.5</v>
      </c>
      <c r="C68" s="69">
        <v>161</v>
      </c>
      <c r="D68" s="72">
        <f t="shared" si="0"/>
        <v>80.5</v>
      </c>
      <c r="E68" s="70">
        <v>18.899999999999999</v>
      </c>
      <c r="F68" s="74">
        <v>7.4</v>
      </c>
      <c r="G68" s="72">
        <f t="shared" si="1"/>
        <v>22.979902264196184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0.52</v>
      </c>
      <c r="C69" s="69">
        <v>161</v>
      </c>
      <c r="D69" s="72">
        <f t="shared" si="0"/>
        <v>83.72</v>
      </c>
      <c r="E69" s="70">
        <v>18</v>
      </c>
      <c r="F69" s="74">
        <v>7.4</v>
      </c>
      <c r="G69" s="72">
        <f t="shared" si="1"/>
        <v>24.46957156616466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0.48</v>
      </c>
      <c r="C70" s="69">
        <v>161</v>
      </c>
      <c r="D70" s="72">
        <f t="shared" si="0"/>
        <v>77.28</v>
      </c>
      <c r="E70" s="70">
        <v>19.399999999999999</v>
      </c>
      <c r="F70" s="74">
        <v>7.5</v>
      </c>
      <c r="G70" s="72">
        <f t="shared" si="1"/>
        <v>23.012763583395913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0.53</v>
      </c>
      <c r="C71" s="69">
        <v>161</v>
      </c>
      <c r="D71" s="72">
        <f t="shared" si="0"/>
        <v>85.33</v>
      </c>
      <c r="E71" s="70">
        <v>19.5</v>
      </c>
      <c r="F71" s="74">
        <v>7.5</v>
      </c>
      <c r="G71" s="72">
        <f t="shared" si="1"/>
        <v>22.990136797466715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0.48</v>
      </c>
      <c r="C72" s="69">
        <v>161</v>
      </c>
      <c r="D72" s="72">
        <f t="shared" si="0"/>
        <v>77.28</v>
      </c>
      <c r="E72" s="70">
        <v>19.7</v>
      </c>
      <c r="F72" s="74">
        <v>7.5</v>
      </c>
      <c r="G72" s="72">
        <f t="shared" si="1"/>
        <v>22.5525995645583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0.37</v>
      </c>
      <c r="C73" s="69">
        <v>161</v>
      </c>
      <c r="D73" s="72">
        <f t="shared" si="0"/>
        <v>59.57</v>
      </c>
      <c r="E73" s="70">
        <v>19.3</v>
      </c>
      <c r="F73" s="74">
        <v>7.7</v>
      </c>
      <c r="G73" s="72">
        <f t="shared" si="1"/>
        <v>24.651012862670669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0.33</v>
      </c>
      <c r="C74" s="69">
        <v>161</v>
      </c>
      <c r="D74" s="72">
        <f t="shared" si="0"/>
        <v>53.13</v>
      </c>
      <c r="E74" s="70">
        <v>19.5</v>
      </c>
      <c r="F74" s="74">
        <v>7.8</v>
      </c>
      <c r="G74" s="72">
        <f t="shared" si="1"/>
        <v>25.130692943239453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0.35</v>
      </c>
      <c r="C75" s="69">
        <v>161</v>
      </c>
      <c r="D75" s="72">
        <f t="shared" si="0"/>
        <v>56.349999999999994</v>
      </c>
      <c r="E75" s="70">
        <v>19.7</v>
      </c>
      <c r="F75" s="74">
        <v>7.6</v>
      </c>
      <c r="G75" s="72">
        <f t="shared" si="1"/>
        <v>23.064528624698671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0.45</v>
      </c>
      <c r="C76" s="69">
        <v>161</v>
      </c>
      <c r="D76" s="72">
        <f t="shared" si="0"/>
        <v>72.45</v>
      </c>
      <c r="E76" s="70">
        <v>20</v>
      </c>
      <c r="F76" s="74">
        <v>7.5</v>
      </c>
      <c r="G76" s="72">
        <f t="shared" si="1"/>
        <v>22.025133327969169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0.32</v>
      </c>
      <c r="C77" s="69">
        <v>161</v>
      </c>
      <c r="D77" s="72">
        <f t="shared" si="0"/>
        <v>51.52</v>
      </c>
      <c r="E77" s="70">
        <v>20</v>
      </c>
      <c r="F77" s="74">
        <v>7.5</v>
      </c>
      <c r="G77" s="72">
        <f t="shared" si="1"/>
        <v>21.697899257008988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0.4</v>
      </c>
      <c r="C78" s="69">
        <v>161</v>
      </c>
      <c r="D78" s="72">
        <f t="shared" si="0"/>
        <v>64.400000000000006</v>
      </c>
      <c r="E78" s="70">
        <v>20.2</v>
      </c>
      <c r="F78" s="74">
        <v>7.5</v>
      </c>
      <c r="G78" s="72">
        <f t="shared" si="1"/>
        <v>21.605331901242554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0.43</v>
      </c>
      <c r="C79" s="69">
        <v>161</v>
      </c>
      <c r="D79" s="72">
        <f t="shared" si="0"/>
        <v>69.23</v>
      </c>
      <c r="E79" s="70">
        <v>21.2</v>
      </c>
      <c r="F79" s="74">
        <v>7.5</v>
      </c>
      <c r="G79" s="72">
        <f t="shared" si="1"/>
        <v>20.264368313920738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0.28000000000000003</v>
      </c>
      <c r="C80" s="69">
        <v>161</v>
      </c>
      <c r="D80" s="72">
        <f t="shared" si="0"/>
        <v>45.080000000000005</v>
      </c>
      <c r="E80" s="70">
        <v>20.9</v>
      </c>
      <c r="F80" s="74">
        <v>7.6</v>
      </c>
      <c r="G80" s="72">
        <f t="shared" si="1"/>
        <v>21.101657625236644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0.44</v>
      </c>
      <c r="C81" s="69">
        <v>161</v>
      </c>
      <c r="D81" s="73">
        <f t="shared" si="0"/>
        <v>70.84</v>
      </c>
      <c r="E81" s="70">
        <v>21.2</v>
      </c>
      <c r="F81" s="74">
        <v>7.6</v>
      </c>
      <c r="G81" s="73">
        <f t="shared" si="1"/>
        <v>21.063553676477781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2022-08-01T13:35:13Z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