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7" documentId="8_{66207D46-0C5E-4C6D-9470-40080443C764}" xr6:coauthVersionLast="47" xr6:coauthVersionMax="47" xr10:uidLastSave="{A1B58654-CD56-424B-AF21-D2A096F1D94B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<sst xmlns="http://schemas.openxmlformats.org/spreadsheetml/2006/main" count="95" uniqueCount="56">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</sst>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2" zoomScaleNormal="100" zoomScaleSheetLayoutView="100" workbookViewId="0">
      <selection activeCell="F81" sqref="F81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44826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0.15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0.15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0.13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0.36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0.4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0.49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0.38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0.34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0.28999999999999998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0.28999999999999998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0.28000000000000003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0.39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0.27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0.23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0.18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0.16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0.16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0.15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0.14000000000000001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0.14000000000000001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0.57999999999999996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0.22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0.21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0.2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0.19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0.2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0.19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0.19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0.2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0.2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44826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0.82</v>
      </c>
      <c r="C51" s="14">
        <v>161</v>
      </c>
      <c r="D51" s="71">
        <f>IF(B51="","",B51*C51)</f>
        <v>132.01999999999998</v>
      </c>
      <c r="E51" s="70">
        <v>19.8</v>
      </c>
      <c r="F51" s="74">
        <v>7.8</v>
      </c>
      <c r="G51" s="71">
        <f>IF(B51="","",IF(E51&lt;12.5,(0.353*$I$47)*(12.006+EXP(2.46-0.073*E51+0.125*B51+0.389*F51)),(0.361*$I$47)*(-2.261+EXP(2.69-0.065*E51+0.111*B51+0.361*F51))))</f>
        <v>26.051958799810119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0.78</v>
      </c>
      <c r="C52" s="69">
        <v>161</v>
      </c>
      <c r="D52" s="72">
        <f t="shared" ref="D52:D81" si="0">IF(B52="","",B52*C52)</f>
        <v>125.58</v>
      </c>
      <c r="E52" s="70">
        <v>19.7</v>
      </c>
      <c r="F52" s="74">
        <v>7.9</v>
      </c>
      <c r="G52" s="72">
        <f t="shared" ref="G52:G81" si="1">IF(B52="","",IF(E52&lt;12.5,(0.353*$I$47)*(12.006+EXP(2.46-0.073*E52+0.125*B52+0.389*F52)),(0.361*$I$47)*(-2.261+EXP(2.69-0.065*E52+0.111*B52+0.361*F52))))</f>
        <v>27.097062296714405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0.87</v>
      </c>
      <c r="C53" s="69">
        <v>161</v>
      </c>
      <c r="D53" s="72">
        <f t="shared" si="0"/>
        <v>140.07</v>
      </c>
      <c r="E53" s="70">
        <v>20</v>
      </c>
      <c r="F53" s="74">
        <v>7.5</v>
      </c>
      <c r="G53" s="72">
        <f t="shared" si="1"/>
        <v>23.115209516666834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0.85</v>
      </c>
      <c r="C54" s="69">
        <v>161</v>
      </c>
      <c r="D54" s="72">
        <f t="shared" si="0"/>
        <v>136.85</v>
      </c>
      <c r="E54" s="70">
        <v>19.600000000000001</v>
      </c>
      <c r="F54" s="74">
        <v>7.8</v>
      </c>
      <c r="G54" s="72">
        <f t="shared" si="1"/>
        <v>26.494318210279719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0.79</v>
      </c>
      <c r="C55" s="69">
        <v>161</v>
      </c>
      <c r="D55" s="72">
        <f t="shared" si="0"/>
        <v>127.19000000000001</v>
      </c>
      <c r="E55" s="70">
        <v>19.100000000000001</v>
      </c>
      <c r="F55" s="74">
        <v>7.8</v>
      </c>
      <c r="G55" s="72">
        <f t="shared" si="1"/>
        <v>27.20921928720891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0.9</v>
      </c>
      <c r="C56" s="69">
        <v>161</v>
      </c>
      <c r="D56" s="72">
        <f t="shared" si="0"/>
        <v>144.9</v>
      </c>
      <c r="E56" s="70">
        <v>18.8</v>
      </c>
      <c r="F56" s="74">
        <v>7.3</v>
      </c>
      <c r="G56" s="72">
        <f t="shared" si="1"/>
        <v>23.334703944651945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0.89</v>
      </c>
      <c r="C57" s="69">
        <v>161</v>
      </c>
      <c r="D57" s="72">
        <f t="shared" si="0"/>
        <v>143.29</v>
      </c>
      <c r="E57" s="70">
        <v>19.2</v>
      </c>
      <c r="F57" s="74">
        <v>7.4</v>
      </c>
      <c r="G57" s="72">
        <f t="shared" si="1"/>
        <v>23.552799631140843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0.63</v>
      </c>
      <c r="C58" s="69">
        <v>161</v>
      </c>
      <c r="D58" s="72">
        <f t="shared" si="0"/>
        <v>101.43</v>
      </c>
      <c r="E58" s="70">
        <v>18.8</v>
      </c>
      <c r="F58" s="74">
        <v>7.4</v>
      </c>
      <c r="G58" s="72">
        <f t="shared" si="1"/>
        <v>23.483203801610838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0.74</v>
      </c>
      <c r="C59" s="69">
        <v>161</v>
      </c>
      <c r="D59" s="72">
        <f t="shared" si="0"/>
        <v>119.14</v>
      </c>
      <c r="E59" s="70">
        <v>18.100000000000001</v>
      </c>
      <c r="F59" s="74">
        <v>7.6</v>
      </c>
      <c r="G59" s="72">
        <f t="shared" si="1"/>
        <v>26.854163215888857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0.62</v>
      </c>
      <c r="C60" s="69">
        <v>161</v>
      </c>
      <c r="D60" s="72">
        <f t="shared" si="0"/>
        <v>99.82</v>
      </c>
      <c r="E60" s="70">
        <v>18.5</v>
      </c>
      <c r="F60" s="74">
        <v>7.7</v>
      </c>
      <c r="G60" s="72">
        <f t="shared" si="1"/>
        <v>26.765207873675006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0.48</v>
      </c>
      <c r="C61" s="69">
        <v>161</v>
      </c>
      <c r="D61" s="72">
        <f t="shared" si="0"/>
        <v>77.28</v>
      </c>
      <c r="E61" s="70">
        <v>19</v>
      </c>
      <c r="F61" s="74">
        <v>8.1999999999999993</v>
      </c>
      <c r="G61" s="72">
        <f t="shared" si="1"/>
        <v>30.671658038478935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0.48</v>
      </c>
      <c r="C62" s="69">
        <v>161</v>
      </c>
      <c r="D62" s="72">
        <f t="shared" si="0"/>
        <v>77.28</v>
      </c>
      <c r="E62" s="70">
        <v>18.8</v>
      </c>
      <c r="F62" s="74">
        <v>7.9</v>
      </c>
      <c r="G62" s="72">
        <f t="shared" si="1"/>
        <v>27.809414982325162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0.53</v>
      </c>
      <c r="C63" s="69">
        <v>161</v>
      </c>
      <c r="D63" s="72">
        <f t="shared" si="0"/>
        <v>85.33</v>
      </c>
      <c r="E63" s="70">
        <v>18.7</v>
      </c>
      <c r="F63" s="74">
        <v>7.7</v>
      </c>
      <c r="G63" s="72">
        <f t="shared" si="1"/>
        <v>26.138344231408205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0.43</v>
      </c>
      <c r="C64" s="69">
        <v>161</v>
      </c>
      <c r="D64" s="72">
        <f t="shared" si="0"/>
        <v>69.23</v>
      </c>
      <c r="E64" s="70">
        <v>18.600000000000001</v>
      </c>
      <c r="F64" s="74">
        <v>7.4</v>
      </c>
      <c r="G64" s="72">
        <f t="shared" si="1"/>
        <v>23.260674298721856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0.45</v>
      </c>
      <c r="C65" s="69">
        <v>161</v>
      </c>
      <c r="D65" s="72">
        <f t="shared" si="0"/>
        <v>72.45</v>
      </c>
      <c r="E65" s="70">
        <v>18.2</v>
      </c>
      <c r="F65" s="74">
        <v>7.2</v>
      </c>
      <c r="G65" s="72">
        <f t="shared" si="1"/>
        <v>22.224720053989003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0.42</v>
      </c>
      <c r="C66" s="69">
        <v>161</v>
      </c>
      <c r="D66" s="72">
        <f t="shared" si="0"/>
        <v>67.62</v>
      </c>
      <c r="E66" s="70">
        <v>17.600000000000001</v>
      </c>
      <c r="F66" s="74">
        <v>7.2</v>
      </c>
      <c r="G66" s="72">
        <f t="shared" si="1"/>
        <v>23.061424329031041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0.42</v>
      </c>
      <c r="C67" s="69">
        <v>161</v>
      </c>
      <c r="D67" s="72">
        <f t="shared" si="0"/>
        <v>67.62</v>
      </c>
      <c r="E67" s="70">
        <v>17.600000000000001</v>
      </c>
      <c r="F67" s="74">
        <v>7.3</v>
      </c>
      <c r="G67" s="72">
        <f t="shared" si="1"/>
        <v>23.939155044608437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0.34</v>
      </c>
      <c r="C68" s="69">
        <v>161</v>
      </c>
      <c r="D68" s="72">
        <f t="shared" si="0"/>
        <v>54.74</v>
      </c>
      <c r="E68" s="70">
        <v>17.8</v>
      </c>
      <c r="F68" s="74">
        <v>8.5</v>
      </c>
      <c r="G68" s="72">
        <f t="shared" si="1"/>
        <v>36.534890842829583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0.55000000000000004</v>
      </c>
      <c r="C69" s="69">
        <v>161</v>
      </c>
      <c r="D69" s="72">
        <f t="shared" si="0"/>
        <v>88.550000000000011</v>
      </c>
      <c r="E69" s="70">
        <v>17.600000000000001</v>
      </c>
      <c r="F69" s="74">
        <v>8.3000000000000007</v>
      </c>
      <c r="G69" s="72">
        <f t="shared" si="1"/>
        <v>35.218130050603804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0.4</v>
      </c>
      <c r="C70" s="69">
        <v>161</v>
      </c>
      <c r="D70" s="72">
        <f t="shared" si="0"/>
        <v>64.400000000000006</v>
      </c>
      <c r="E70" s="70">
        <v>17.600000000000001</v>
      </c>
      <c r="F70" s="74">
        <v>7.6</v>
      </c>
      <c r="G70" s="72">
        <f t="shared" si="1"/>
        <v>26.709549621110934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0.71</v>
      </c>
      <c r="C71" s="69">
        <v>161</v>
      </c>
      <c r="D71" s="72">
        <f t="shared" si="0"/>
        <v>114.30999999999999</v>
      </c>
      <c r="E71" s="70">
        <v>17.2</v>
      </c>
      <c r="F71" s="74">
        <v>7.3</v>
      </c>
      <c r="G71" s="72">
        <f t="shared" si="1"/>
        <v>25.422407084677626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0.55000000000000004</v>
      </c>
      <c r="C72" s="69">
        <v>161</v>
      </c>
      <c r="D72" s="72">
        <f t="shared" si="0"/>
        <v>88.550000000000011</v>
      </c>
      <c r="E72" s="70">
        <v>17.7</v>
      </c>
      <c r="F72" s="74">
        <v>7.3</v>
      </c>
      <c r="G72" s="72">
        <f t="shared" si="1"/>
        <v>24.136245607891656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0.26</v>
      </c>
      <c r="C73" s="69">
        <v>161</v>
      </c>
      <c r="D73" s="72">
        <f t="shared" si="0"/>
        <v>41.86</v>
      </c>
      <c r="E73" s="70">
        <v>18.2</v>
      </c>
      <c r="F73" s="74">
        <v>7.6</v>
      </c>
      <c r="G73" s="72">
        <f t="shared" si="1"/>
        <v>25.248499092873985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1.06</v>
      </c>
      <c r="C74" s="69">
        <v>161</v>
      </c>
      <c r="D74" s="72">
        <f t="shared" si="0"/>
        <v>170.66</v>
      </c>
      <c r="E74" s="70">
        <v>18.2</v>
      </c>
      <c r="F74" s="74">
        <v>7.8</v>
      </c>
      <c r="G74" s="72">
        <f t="shared" si="1"/>
        <v>29.801613909439958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0.98</v>
      </c>
      <c r="C75" s="69">
        <v>161</v>
      </c>
      <c r="D75" s="72">
        <f t="shared" si="0"/>
        <v>157.78</v>
      </c>
      <c r="E75" s="70">
        <v>18.899999999999999</v>
      </c>
      <c r="F75" s="74">
        <v>8.3000000000000007</v>
      </c>
      <c r="G75" s="72">
        <f t="shared" si="1"/>
        <v>33.917210930972267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0.51</v>
      </c>
      <c r="C76" s="69">
        <v>161</v>
      </c>
      <c r="D76" s="72">
        <f t="shared" si="0"/>
        <v>82.11</v>
      </c>
      <c r="E76" s="70">
        <v>18.2</v>
      </c>
      <c r="F76" s="74">
        <v>8.1</v>
      </c>
      <c r="G76" s="72">
        <f t="shared" si="1"/>
        <v>31.283029448545573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1.03</v>
      </c>
      <c r="C77" s="69">
        <v>161</v>
      </c>
      <c r="D77" s="72">
        <f t="shared" si="0"/>
        <v>165.83</v>
      </c>
      <c r="E77" s="70">
        <v>18.100000000000001</v>
      </c>
      <c r="F77" s="74">
        <v>7.8</v>
      </c>
      <c r="G77" s="72">
        <f t="shared" si="1"/>
        <v>29.898826446567654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0.83</v>
      </c>
      <c r="C78" s="69">
        <v>161</v>
      </c>
      <c r="D78" s="72">
        <f t="shared" si="0"/>
        <v>133.63</v>
      </c>
      <c r="E78" s="70">
        <v>18.2</v>
      </c>
      <c r="F78" s="74">
        <v>7.8</v>
      </c>
      <c r="G78" s="72">
        <f t="shared" si="1"/>
        <v>29.029834270111621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0.79</v>
      </c>
      <c r="C79" s="69">
        <v>161</v>
      </c>
      <c r="D79" s="72">
        <f t="shared" si="0"/>
        <v>127.19000000000001</v>
      </c>
      <c r="E79" s="70">
        <v>18.2</v>
      </c>
      <c r="F79" s="74">
        <v>7.8</v>
      </c>
      <c r="G79" s="72">
        <f t="shared" si="1"/>
        <v>28.897611536396589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0.64</v>
      </c>
      <c r="C80" s="69">
        <v>161</v>
      </c>
      <c r="D80" s="72">
        <f t="shared" si="0"/>
        <v>103.04</v>
      </c>
      <c r="E80" s="70">
        <v>18.2</v>
      </c>
      <c r="F80" s="74">
        <v>7.8</v>
      </c>
      <c r="G80" s="72">
        <f t="shared" si="1"/>
        <v>28.406972132342165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2022-10-02T13:09:20Z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