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7" documentId="8_{6BCF14A8-B885-4DEB-A990-F697D47D6AC3}" xr6:coauthVersionLast="47" xr6:coauthVersionMax="47" xr10:uidLastSave="{F347A14C-5E2C-45E1-BE3E-F8B51EDA1343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<sst xmlns="http://schemas.openxmlformats.org/spreadsheetml/2006/main" count="95" uniqueCount="56">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</sst>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center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42" xfId="0" applyFont="1" applyBorder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Protection="1">
      <protection locked="0"/>
    </xf>
    <xf numFmtId="49" fontId="0" fillId="0" borderId="17" xfId="0" applyNumberFormat="1" applyBorder="1"/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27" zoomScaleNormal="100" zoomScaleSheetLayoutView="100" workbookViewId="0">
      <selection activeCell="F82" sqref="F82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44896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0.56999999999999995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0.28000000000000003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0.33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0.65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0.38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0.28000000000000003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0.31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0.37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0.56999999999999995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0.39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0.37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0.59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0.4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0.35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0.35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0.46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0.43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0.38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0.36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0.48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0.46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0.31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0.4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0.44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0.46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0.4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0.45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0.47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0.4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0.34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0.5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44896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0.61</v>
      </c>
      <c r="C51" s="14">
        <v>161</v>
      </c>
      <c r="D51" s="71">
        <f>IF(B51="","",B51*C51)</f>
        <v>98.21</v>
      </c>
      <c r="E51" s="70">
        <v>13.4</v>
      </c>
      <c r="F51" s="74">
        <v>8</v>
      </c>
      <c r="G51" s="71">
        <f>IF(B51="","",IF(E51&lt;12.5,(0.353*$I$47)*(12.006+EXP(2.46-0.073*E51+0.125*B51+0.389*F51)),(0.361*$I$47)*(-2.261+EXP(2.69-0.065*E51+0.111*B51+0.361*F51))))</f>
        <v>41.953597532062062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0.54</v>
      </c>
      <c r="C52" s="69">
        <v>161</v>
      </c>
      <c r="D52" s="72">
        <f t="shared" ref="D52:D81" si="0">IF(B52="","",B52*C52)</f>
        <v>86.940000000000012</v>
      </c>
      <c r="E52" s="70">
        <v>13.1</v>
      </c>
      <c r="F52" s="74">
        <v>8.1</v>
      </c>
      <c r="G52" s="72">
        <f t="shared" ref="G52:G81" si="1">IF(B52="","",IF(E52&lt;12.5,(0.353*$I$47)*(12.006+EXP(2.46-0.073*E52+0.125*B52+0.389*F52)),(0.361*$I$47)*(-2.261+EXP(2.69-0.065*E52+0.111*B52+0.361*F52))))</f>
        <v>44.048989803216671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0.42</v>
      </c>
      <c r="C53" s="69">
        <v>161</v>
      </c>
      <c r="D53" s="72">
        <f t="shared" si="0"/>
        <v>67.62</v>
      </c>
      <c r="E53" s="70">
        <v>14.4</v>
      </c>
      <c r="F53" s="74">
        <v>8</v>
      </c>
      <c r="G53" s="72">
        <f t="shared" si="1"/>
        <v>38.425585833803751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0.54</v>
      </c>
      <c r="C54" s="69">
        <v>161</v>
      </c>
      <c r="D54" s="72">
        <f t="shared" si="0"/>
        <v>86.940000000000012</v>
      </c>
      <c r="E54" s="70">
        <v>13.2</v>
      </c>
      <c r="F54" s="74">
        <v>8.1</v>
      </c>
      <c r="G54" s="72">
        <f t="shared" si="1"/>
        <v>43.758311660388486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0.39</v>
      </c>
      <c r="C55" s="69">
        <v>161</v>
      </c>
      <c r="D55" s="72">
        <f t="shared" si="0"/>
        <v>62.79</v>
      </c>
      <c r="E55" s="70">
        <v>13.9</v>
      </c>
      <c r="F55" s="74">
        <v>8.1</v>
      </c>
      <c r="G55" s="72">
        <f t="shared" si="1"/>
        <v>41.072335679437877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0.74</v>
      </c>
      <c r="C56" s="69">
        <v>161</v>
      </c>
      <c r="D56" s="72">
        <f t="shared" si="0"/>
        <v>119.14</v>
      </c>
      <c r="E56" s="70">
        <v>12.5</v>
      </c>
      <c r="F56" s="74">
        <v>8.1</v>
      </c>
      <c r="G56" s="72">
        <f t="shared" si="1"/>
        <v>46.88050123809537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0.47</v>
      </c>
      <c r="C57" s="69">
        <v>161</v>
      </c>
      <c r="D57" s="72">
        <f t="shared" si="0"/>
        <v>75.67</v>
      </c>
      <c r="E57" s="70">
        <v>12</v>
      </c>
      <c r="F57" s="74">
        <v>8.1</v>
      </c>
      <c r="G57" s="72">
        <f t="shared" si="1"/>
        <v>46.859786660247849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0.42</v>
      </c>
      <c r="C58" s="69">
        <v>161</v>
      </c>
      <c r="D58" s="72">
        <f t="shared" si="0"/>
        <v>67.62</v>
      </c>
      <c r="E58" s="70">
        <v>14.5</v>
      </c>
      <c r="F58" s="74">
        <v>8</v>
      </c>
      <c r="G58" s="72">
        <f t="shared" si="1"/>
        <v>38.171341279338115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0.63</v>
      </c>
      <c r="C59" s="69">
        <v>161</v>
      </c>
      <c r="D59" s="72">
        <f t="shared" si="0"/>
        <v>101.43</v>
      </c>
      <c r="E59" s="70">
        <v>12.9</v>
      </c>
      <c r="F59" s="74">
        <v>8</v>
      </c>
      <c r="G59" s="72">
        <f t="shared" si="1"/>
        <v>43.464645634957066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0.34</v>
      </c>
      <c r="C60" s="69">
        <v>161</v>
      </c>
      <c r="D60" s="72">
        <f t="shared" si="0"/>
        <v>54.74</v>
      </c>
      <c r="E60" s="70">
        <v>13.4</v>
      </c>
      <c r="F60" s="74">
        <v>8.1</v>
      </c>
      <c r="G60" s="72">
        <f t="shared" si="1"/>
        <v>42.216581742758947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0.45</v>
      </c>
      <c r="C61" s="69">
        <v>161</v>
      </c>
      <c r="D61" s="72">
        <f t="shared" si="0"/>
        <v>72.45</v>
      </c>
      <c r="E61" s="70">
        <v>14</v>
      </c>
      <c r="F61" s="74">
        <v>8.1</v>
      </c>
      <c r="G61" s="72">
        <f t="shared" si="1"/>
        <v>41.07903838470871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0.26</v>
      </c>
      <c r="C62" s="69">
        <v>161</v>
      </c>
      <c r="D62" s="72">
        <f t="shared" si="0"/>
        <v>41.86</v>
      </c>
      <c r="E62" s="70">
        <v>13.9</v>
      </c>
      <c r="F62" s="74">
        <v>8</v>
      </c>
      <c r="G62" s="72">
        <f t="shared" si="1"/>
        <v>39.008294076015538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0.26</v>
      </c>
      <c r="C63" s="69">
        <v>161</v>
      </c>
      <c r="D63" s="72">
        <f t="shared" si="0"/>
        <v>41.86</v>
      </c>
      <c r="E63" s="70">
        <v>14.6</v>
      </c>
      <c r="F63" s="74">
        <v>8.1</v>
      </c>
      <c r="G63" s="72">
        <f t="shared" si="1"/>
        <v>38.63569758137394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0.47</v>
      </c>
      <c r="C64" s="69">
        <v>161</v>
      </c>
      <c r="D64" s="72">
        <f t="shared" si="0"/>
        <v>75.67</v>
      </c>
      <c r="E64" s="70">
        <v>13.5</v>
      </c>
      <c r="F64" s="74">
        <v>8</v>
      </c>
      <c r="G64" s="72">
        <f t="shared" si="1"/>
        <v>41.021262801079537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0.41</v>
      </c>
      <c r="C65" s="69">
        <v>161</v>
      </c>
      <c r="D65" s="72">
        <f t="shared" si="0"/>
        <v>66.009999999999991</v>
      </c>
      <c r="E65" s="70">
        <v>12.7</v>
      </c>
      <c r="F65" s="74">
        <v>8.1</v>
      </c>
      <c r="G65" s="72">
        <f t="shared" si="1"/>
        <v>44.571094845598118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0.89</v>
      </c>
      <c r="C66" s="69">
        <v>161</v>
      </c>
      <c r="D66" s="72">
        <f t="shared" si="0"/>
        <v>143.29</v>
      </c>
      <c r="E66" s="70">
        <v>11.5</v>
      </c>
      <c r="F66" s="74">
        <v>8.1</v>
      </c>
      <c r="G66" s="72">
        <f t="shared" si="1"/>
        <v>50.827039552867063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0.79</v>
      </c>
      <c r="C67" s="69">
        <v>161</v>
      </c>
      <c r="D67" s="72">
        <f t="shared" si="0"/>
        <v>127.19000000000001</v>
      </c>
      <c r="E67" s="70">
        <v>13</v>
      </c>
      <c r="F67" s="74">
        <v>8</v>
      </c>
      <c r="G67" s="72">
        <f t="shared" si="1"/>
        <v>43.966065891499646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0.75</v>
      </c>
      <c r="C68" s="69">
        <v>161</v>
      </c>
      <c r="D68" s="72">
        <f t="shared" si="0"/>
        <v>120.75</v>
      </c>
      <c r="E68" s="70">
        <v>13.3</v>
      </c>
      <c r="F68" s="74">
        <v>8.1</v>
      </c>
      <c r="G68" s="72">
        <f t="shared" si="1"/>
        <v>44.51394284095678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0.59</v>
      </c>
      <c r="C69" s="69">
        <v>161</v>
      </c>
      <c r="D69" s="72">
        <f t="shared" si="0"/>
        <v>94.99</v>
      </c>
      <c r="E69" s="70">
        <v>14.1</v>
      </c>
      <c r="F69" s="74">
        <v>8</v>
      </c>
      <c r="G69" s="72">
        <f t="shared" si="1"/>
        <v>39.960554008784023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0.96</v>
      </c>
      <c r="C70" s="69">
        <v>161</v>
      </c>
      <c r="D70" s="72">
        <f t="shared" si="0"/>
        <v>154.56</v>
      </c>
      <c r="E70" s="70">
        <v>12.4</v>
      </c>
      <c r="F70" s="74">
        <v>8.1</v>
      </c>
      <c r="G70" s="72">
        <f t="shared" si="1"/>
        <v>48.247937432980706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0.86</v>
      </c>
      <c r="C71" s="69">
        <v>161</v>
      </c>
      <c r="D71" s="72">
        <f t="shared" si="0"/>
        <v>138.46</v>
      </c>
      <c r="E71" s="70">
        <v>12.7</v>
      </c>
      <c r="F71" s="74">
        <v>8.1</v>
      </c>
      <c r="G71" s="72">
        <f t="shared" si="1"/>
        <v>46.895766631544255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0.86</v>
      </c>
      <c r="C72" s="69">
        <v>161</v>
      </c>
      <c r="D72" s="72">
        <f t="shared" si="0"/>
        <v>138.46</v>
      </c>
      <c r="E72" s="70">
        <v>11.7</v>
      </c>
      <c r="F72" s="74">
        <v>8.1</v>
      </c>
      <c r="G72" s="72">
        <f t="shared" si="1"/>
        <v>49.979928853012453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0.85</v>
      </c>
      <c r="C73" s="69">
        <v>161</v>
      </c>
      <c r="D73" s="72">
        <f t="shared" si="0"/>
        <v>136.85</v>
      </c>
      <c r="E73" s="70">
        <v>12</v>
      </c>
      <c r="F73" s="74">
        <v>8.1</v>
      </c>
      <c r="G73" s="72">
        <f t="shared" si="1"/>
        <v>48.933168926019022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0.85</v>
      </c>
      <c r="C74" s="69">
        <v>161</v>
      </c>
      <c r="D74" s="72">
        <f t="shared" si="0"/>
        <v>136.85</v>
      </c>
      <c r="E74" s="70">
        <v>12.6</v>
      </c>
      <c r="F74" s="74">
        <v>8.1</v>
      </c>
      <c r="G74" s="72">
        <f t="shared" si="1"/>
        <v>47.153628558485821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0.68</v>
      </c>
      <c r="C75" s="69">
        <v>161</v>
      </c>
      <c r="D75" s="72">
        <f t="shared" si="0"/>
        <v>109.48</v>
      </c>
      <c r="E75" s="70">
        <v>12.9</v>
      </c>
      <c r="F75" s="74">
        <v>8</v>
      </c>
      <c r="G75" s="72">
        <f t="shared" si="1"/>
        <v>43.711087688895155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0.71</v>
      </c>
      <c r="C76" s="69">
        <v>161</v>
      </c>
      <c r="D76" s="72">
        <f t="shared" si="0"/>
        <v>114.30999999999999</v>
      </c>
      <c r="E76" s="70">
        <v>14.2</v>
      </c>
      <c r="F76" s="74">
        <v>8.1</v>
      </c>
      <c r="G76" s="72">
        <f t="shared" si="1"/>
        <v>41.74879432402944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0.76</v>
      </c>
      <c r="C77" s="69">
        <v>161</v>
      </c>
      <c r="D77" s="72">
        <f t="shared" si="0"/>
        <v>122.36</v>
      </c>
      <c r="E77" s="70">
        <v>13.7</v>
      </c>
      <c r="F77" s="74">
        <v>8.1</v>
      </c>
      <c r="G77" s="72">
        <f t="shared" si="1"/>
        <v>43.399600580831439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0.6</v>
      </c>
      <c r="C78" s="69">
        <v>161</v>
      </c>
      <c r="D78" s="72">
        <f t="shared" si="0"/>
        <v>96.6</v>
      </c>
      <c r="E78" s="70">
        <v>13.4</v>
      </c>
      <c r="F78" s="74">
        <v>8</v>
      </c>
      <c r="G78" s="72">
        <f t="shared" si="1"/>
        <v>41.906149372092017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0.88</v>
      </c>
      <c r="C79" s="69">
        <v>161</v>
      </c>
      <c r="D79" s="72">
        <f t="shared" si="0"/>
        <v>141.68</v>
      </c>
      <c r="E79" s="70">
        <v>13.3</v>
      </c>
      <c r="F79" s="74">
        <v>8</v>
      </c>
      <c r="G79" s="72">
        <f t="shared" si="1"/>
        <v>43.542204996215567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0.83</v>
      </c>
      <c r="C80" s="69">
        <v>161</v>
      </c>
      <c r="D80" s="72">
        <f t="shared" si="0"/>
        <v>133.63</v>
      </c>
      <c r="E80" s="70">
        <v>13.3</v>
      </c>
      <c r="F80" s="74">
        <v>8</v>
      </c>
      <c r="G80" s="72">
        <f t="shared" si="1"/>
        <v>43.296697645022469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0.75</v>
      </c>
      <c r="C81" s="69">
        <v>161</v>
      </c>
      <c r="D81" s="73">
        <f t="shared" si="0"/>
        <v>120.75</v>
      </c>
      <c r="E81" s="70">
        <v>13.7</v>
      </c>
      <c r="F81" s="74">
        <v>8.1</v>
      </c>
      <c r="G81" s="73">
        <f t="shared" si="1"/>
        <v>43.350548247957917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2023-01-01T16:23:06Z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