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26" documentId="8_{B07FD442-EFD4-466C-A484-53BB2291EA4A}" xr6:coauthVersionLast="47" xr6:coauthVersionMax="47" xr10:uidLastSave="{94956DAE-25AB-43DB-BE40-7BDC96D45220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<sst xmlns="http://schemas.openxmlformats.org/spreadsheetml/2006/main" count="95" uniqueCount="56">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</sst>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center"/>
    </xf>
    <xf numFmtId="165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49" fontId="6" fillId="0" borderId="28" xfId="0" applyNumberFormat="1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6" fillId="0" borderId="4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Protection="1">
      <protection locked="0"/>
    </xf>
    <xf numFmtId="0" fontId="7" fillId="0" borderId="40" xfId="0" applyFont="1" applyBorder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7" fillId="0" borderId="42" xfId="0" applyFont="1" applyBorder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Protection="1">
      <protection locked="0"/>
    </xf>
    <xf numFmtId="49" fontId="0" fillId="0" borderId="17" xfId="0" applyNumberFormat="1" applyBorder="1"/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topLeftCell="A58" zoomScaleNormal="100" zoomScaleSheetLayoutView="100" workbookViewId="0">
      <selection activeCell="F82" sqref="F82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45139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0.11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0.12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0.12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0.12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0.13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0.12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0.12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0.12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0.13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0.12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0.12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0.12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0.12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0.13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0.15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0.15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0.15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0.13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0.13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0.12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0.12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0.17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0.12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0.1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0.72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0.65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0.56000000000000005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0.5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0.35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0.56000000000000005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0.39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45161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0.83</v>
      </c>
      <c r="C51" s="14">
        <v>161</v>
      </c>
      <c r="D51" s="71">
        <f>IF(B51="","",B51*C51)</f>
        <v>133.63</v>
      </c>
      <c r="E51" s="70">
        <v>19.600000000000001</v>
      </c>
      <c r="F51" s="74">
        <v>7.5</v>
      </c>
      <c r="G51" s="71">
        <f>IF(B51="","",IF(E51&lt;12.5,(0.353*$I$47)*(12.006+EXP(2.46-0.073*E51+0.125*B51+0.389*F51)),(0.361*$I$47)*(-2.261+EXP(2.69-0.065*E51+0.111*B51+0.361*F51))))</f>
        <v>23.636773414209522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0.79</v>
      </c>
      <c r="C52" s="69">
        <v>161</v>
      </c>
      <c r="D52" s="72">
        <f t="shared" ref="D52:D81" si="0">IF(B52="","",B52*C52)</f>
        <v>127.19000000000001</v>
      </c>
      <c r="E52" s="70">
        <v>19.7</v>
      </c>
      <c r="F52" s="74">
        <v>7.5</v>
      </c>
      <c r="G52" s="72">
        <f t="shared" ref="G52:G81" si="1">IF(B52="","",IF(E52&lt;12.5,(0.353*$I$47)*(12.006+EXP(2.46-0.073*E52+0.125*B52+0.389*F52)),(0.361*$I$47)*(-2.261+EXP(2.69-0.065*E52+0.111*B52+0.361*F52))))</f>
        <v>23.370715644873684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0.83</v>
      </c>
      <c r="C53" s="69">
        <v>161</v>
      </c>
      <c r="D53" s="72">
        <f t="shared" si="0"/>
        <v>133.63</v>
      </c>
      <c r="E53" s="70">
        <v>19.7</v>
      </c>
      <c r="F53" s="74">
        <v>7.7</v>
      </c>
      <c r="G53" s="72">
        <f t="shared" si="1"/>
        <v>25.297285720727881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0.82</v>
      </c>
      <c r="C54" s="69">
        <v>161</v>
      </c>
      <c r="D54" s="72">
        <f t="shared" si="0"/>
        <v>132.01999999999998</v>
      </c>
      <c r="E54" s="70">
        <v>19.899999999999999</v>
      </c>
      <c r="F54" s="74">
        <v>8.3000000000000007</v>
      </c>
      <c r="G54" s="72">
        <f t="shared" si="1"/>
        <v>31.158405914226254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0.9</v>
      </c>
      <c r="C55" s="69">
        <v>161</v>
      </c>
      <c r="D55" s="72">
        <f t="shared" si="0"/>
        <v>144.9</v>
      </c>
      <c r="E55" s="70">
        <v>19.899999999999999</v>
      </c>
      <c r="F55" s="74">
        <v>8.1999999999999993</v>
      </c>
      <c r="G55" s="72">
        <f t="shared" si="1"/>
        <v>30.299795273865676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0.79</v>
      </c>
      <c r="C56" s="69">
        <v>161</v>
      </c>
      <c r="D56" s="72">
        <f t="shared" si="0"/>
        <v>127.19000000000001</v>
      </c>
      <c r="E56" s="70">
        <v>19.899999999999999</v>
      </c>
      <c r="F56" s="74">
        <v>8.1</v>
      </c>
      <c r="G56" s="72">
        <f t="shared" si="1"/>
        <v>28.832312959588112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0.75</v>
      </c>
      <c r="C57" s="69">
        <v>161</v>
      </c>
      <c r="D57" s="72">
        <f t="shared" si="0"/>
        <v>120.75</v>
      </c>
      <c r="E57" s="70">
        <v>19.8</v>
      </c>
      <c r="F57" s="74">
        <v>7.8</v>
      </c>
      <c r="G57" s="72">
        <f t="shared" si="1"/>
        <v>25.844002001173479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0.68</v>
      </c>
      <c r="C58" s="69">
        <v>161</v>
      </c>
      <c r="D58" s="72">
        <f t="shared" si="0"/>
        <v>109.48</v>
      </c>
      <c r="E58" s="70">
        <v>20.399999999999999</v>
      </c>
      <c r="F58" s="74">
        <v>7.7</v>
      </c>
      <c r="G58" s="72">
        <f t="shared" si="1"/>
        <v>23.723735811306192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0.61</v>
      </c>
      <c r="C59" s="69">
        <v>161</v>
      </c>
      <c r="D59" s="72">
        <f t="shared" si="0"/>
        <v>98.21</v>
      </c>
      <c r="E59" s="70">
        <v>20.6</v>
      </c>
      <c r="F59" s="74">
        <v>7.7</v>
      </c>
      <c r="G59" s="72">
        <f t="shared" si="1"/>
        <v>23.219297632941359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0.76</v>
      </c>
      <c r="C60" s="69">
        <v>161</v>
      </c>
      <c r="D60" s="72">
        <f t="shared" si="0"/>
        <v>122.36</v>
      </c>
      <c r="E60" s="70">
        <v>20.3</v>
      </c>
      <c r="F60" s="74">
        <v>7.6</v>
      </c>
      <c r="G60" s="72">
        <f t="shared" si="1"/>
        <v>23.220499438917901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0.8</v>
      </c>
      <c r="C61" s="69">
        <v>161</v>
      </c>
      <c r="D61" s="72">
        <f t="shared" si="0"/>
        <v>128.80000000000001</v>
      </c>
      <c r="E61" s="70">
        <v>20.3</v>
      </c>
      <c r="F61" s="74">
        <v>7.5</v>
      </c>
      <c r="G61" s="72">
        <f t="shared" si="1"/>
        <v>22.471417407875286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0.7</v>
      </c>
      <c r="C62" s="69">
        <v>161</v>
      </c>
      <c r="D62" s="72">
        <f t="shared" si="0"/>
        <v>112.69999999999999</v>
      </c>
      <c r="E62" s="70">
        <v>20.7</v>
      </c>
      <c r="F62" s="74">
        <v>7.4</v>
      </c>
      <c r="G62" s="72">
        <f t="shared" si="1"/>
        <v>20.827657784638035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0.82</v>
      </c>
      <c r="C63" s="69">
        <v>161</v>
      </c>
      <c r="D63" s="72">
        <f t="shared" si="0"/>
        <v>132.01999999999998</v>
      </c>
      <c r="E63" s="70">
        <v>20.5</v>
      </c>
      <c r="F63" s="74">
        <v>7.4</v>
      </c>
      <c r="G63" s="72">
        <f t="shared" si="1"/>
        <v>21.404887697653447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0.68</v>
      </c>
      <c r="C64" s="69">
        <v>161</v>
      </c>
      <c r="D64" s="72">
        <f t="shared" si="0"/>
        <v>109.48</v>
      </c>
      <c r="E64" s="70">
        <v>20.7</v>
      </c>
      <c r="F64" s="74">
        <v>7.4</v>
      </c>
      <c r="G64" s="72">
        <f t="shared" si="1"/>
        <v>20.779661669136342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0.68</v>
      </c>
      <c r="C65" s="69">
        <v>161</v>
      </c>
      <c r="D65" s="72">
        <f t="shared" si="0"/>
        <v>109.48</v>
      </c>
      <c r="E65" s="70">
        <v>21.1</v>
      </c>
      <c r="F65" s="74">
        <v>7.3</v>
      </c>
      <c r="G65" s="72">
        <f t="shared" si="1"/>
        <v>19.479349887299545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0.56999999999999995</v>
      </c>
      <c r="C66" s="69">
        <v>161</v>
      </c>
      <c r="D66" s="72">
        <f t="shared" si="0"/>
        <v>91.77</v>
      </c>
      <c r="E66" s="70">
        <v>21.2</v>
      </c>
      <c r="F66" s="74">
        <v>7.4</v>
      </c>
      <c r="G66" s="72">
        <f t="shared" si="1"/>
        <v>19.835376544629646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0.71</v>
      </c>
      <c r="C67" s="69">
        <v>161</v>
      </c>
      <c r="D67" s="72">
        <f t="shared" si="0"/>
        <v>114.30999999999999</v>
      </c>
      <c r="E67" s="70">
        <v>21.4</v>
      </c>
      <c r="F67" s="74">
        <v>7.3</v>
      </c>
      <c r="G67" s="72">
        <f t="shared" si="1"/>
        <v>19.153809592526144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0.68</v>
      </c>
      <c r="C68" s="69">
        <v>161</v>
      </c>
      <c r="D68" s="72">
        <f t="shared" si="0"/>
        <v>109.48</v>
      </c>
      <c r="E68" s="70">
        <v>21.5</v>
      </c>
      <c r="F68" s="74">
        <v>7.3</v>
      </c>
      <c r="G68" s="72">
        <f t="shared" si="1"/>
        <v>18.95846587913773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0.75</v>
      </c>
      <c r="C69" s="69">
        <v>161</v>
      </c>
      <c r="D69" s="72">
        <f t="shared" si="0"/>
        <v>120.75</v>
      </c>
      <c r="E69" s="70">
        <v>20.7</v>
      </c>
      <c r="F69" s="74">
        <v>7.2</v>
      </c>
      <c r="G69" s="72">
        <f t="shared" si="1"/>
        <v>19.432116255681862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0.67</v>
      </c>
      <c r="C70" s="69">
        <v>161</v>
      </c>
      <c r="D70" s="72">
        <f t="shared" si="0"/>
        <v>107.87</v>
      </c>
      <c r="E70" s="70">
        <v>21.1</v>
      </c>
      <c r="F70" s="74">
        <v>7.2</v>
      </c>
      <c r="G70" s="72">
        <f t="shared" si="1"/>
        <v>18.738029493570526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0.69</v>
      </c>
      <c r="C71" s="69">
        <v>161</v>
      </c>
      <c r="D71" s="72">
        <f t="shared" si="0"/>
        <v>111.08999999999999</v>
      </c>
      <c r="E71" s="70">
        <v>21</v>
      </c>
      <c r="F71" s="74">
        <v>7.2</v>
      </c>
      <c r="G71" s="72">
        <f t="shared" si="1"/>
        <v>18.909288160477306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0.72</v>
      </c>
      <c r="C72" s="69">
        <v>161</v>
      </c>
      <c r="D72" s="72">
        <f t="shared" si="0"/>
        <v>115.92</v>
      </c>
      <c r="E72" s="70">
        <v>21</v>
      </c>
      <c r="F72" s="74">
        <v>7.4</v>
      </c>
      <c r="G72" s="72">
        <f t="shared" si="1"/>
        <v>20.456864440214332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0.77</v>
      </c>
      <c r="C73" s="69">
        <v>161</v>
      </c>
      <c r="D73" s="72">
        <f t="shared" si="0"/>
        <v>123.97</v>
      </c>
      <c r="E73" s="70">
        <v>21</v>
      </c>
      <c r="F73" s="74">
        <v>7.5</v>
      </c>
      <c r="G73" s="72">
        <f t="shared" si="1"/>
        <v>21.361598756128174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0.88</v>
      </c>
      <c r="C74" s="69">
        <v>161</v>
      </c>
      <c r="D74" s="72">
        <f t="shared" si="0"/>
        <v>141.68</v>
      </c>
      <c r="E74" s="70">
        <v>20.8</v>
      </c>
      <c r="F74" s="74">
        <v>7.6</v>
      </c>
      <c r="G74" s="72">
        <f t="shared" si="1"/>
        <v>22.763868232583842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0.76</v>
      </c>
      <c r="C75" s="69">
        <v>161</v>
      </c>
      <c r="D75" s="72">
        <f t="shared" si="0"/>
        <v>122.36</v>
      </c>
      <c r="E75" s="70">
        <v>21.2</v>
      </c>
      <c r="F75" s="74">
        <v>7.7</v>
      </c>
      <c r="G75" s="72">
        <f t="shared" si="1"/>
        <v>22.688062458050631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0.82</v>
      </c>
      <c r="C76" s="69">
        <v>161</v>
      </c>
      <c r="D76" s="72">
        <f t="shared" si="0"/>
        <v>132.01999999999998</v>
      </c>
      <c r="E76" s="70">
        <v>20.9</v>
      </c>
      <c r="F76" s="74">
        <v>7.5</v>
      </c>
      <c r="G76" s="72">
        <f t="shared" si="1"/>
        <v>21.630458108541514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0.84</v>
      </c>
      <c r="C77" s="69">
        <v>161</v>
      </c>
      <c r="D77" s="72">
        <f t="shared" si="0"/>
        <v>135.24</v>
      </c>
      <c r="E77" s="70">
        <v>20.8</v>
      </c>
      <c r="F77" s="74">
        <v>7.4</v>
      </c>
      <c r="G77" s="72">
        <f t="shared" si="1"/>
        <v>21.024205506037518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0.73</v>
      </c>
      <c r="C78" s="69">
        <v>161</v>
      </c>
      <c r="D78" s="72">
        <f t="shared" si="0"/>
        <v>117.53</v>
      </c>
      <c r="E78" s="70">
        <v>20.7</v>
      </c>
      <c r="F78" s="74">
        <v>7.4</v>
      </c>
      <c r="G78" s="72">
        <f t="shared" si="1"/>
        <v>20.899852037709355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0.78</v>
      </c>
      <c r="C79" s="69">
        <v>161</v>
      </c>
      <c r="D79" s="72">
        <f t="shared" si="0"/>
        <v>125.58</v>
      </c>
      <c r="E79" s="70">
        <v>20.3</v>
      </c>
      <c r="F79" s="74">
        <v>7.3</v>
      </c>
      <c r="G79" s="72">
        <f t="shared" si="1"/>
        <v>20.801268353347034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0.64</v>
      </c>
      <c r="C80" s="69">
        <v>161</v>
      </c>
      <c r="D80" s="72">
        <f t="shared" si="0"/>
        <v>103.04</v>
      </c>
      <c r="E80" s="70">
        <v>20</v>
      </c>
      <c r="F80" s="74">
        <v>7.5</v>
      </c>
      <c r="G80" s="72">
        <f t="shared" si="1"/>
        <v>22.511973171987545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0.79</v>
      </c>
      <c r="C81" s="69">
        <v>161</v>
      </c>
      <c r="D81" s="73">
        <f t="shared" si="0"/>
        <v>127.19000000000001</v>
      </c>
      <c r="E81" s="70">
        <v>19.899999999999999</v>
      </c>
      <c r="F81" s="74">
        <v>7.6</v>
      </c>
      <c r="G81" s="73">
        <f t="shared" si="1"/>
        <v>23.935937054896495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2023-09-03T23:51:57Z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