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2" documentId="8_{6508BECB-D8C2-4F0B-9B4A-A3F9CDD87232}" xr6:coauthVersionLast="47" xr6:coauthVersionMax="47" xr10:uidLastSave="{0C1BE6C5-6868-4558-81D0-33C43595FB78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<sst xmlns="http://schemas.openxmlformats.org/spreadsheetml/2006/main" count="95" uniqueCount="56">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</sst>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24" zoomScaleNormal="100" zoomScaleSheetLayoutView="100" workbookViewId="0">
      <selection activeCell="F81" sqref="F81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45170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0.27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0.19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0.35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0.24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0.19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0.16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0.21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0.17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0.15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0.82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0.64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0.56999999999999995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0.59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0.34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0.22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0.2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0.54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0.34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0.21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0.47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0.33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0.23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0.24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0.18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0.15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0.17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0.23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0.17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0.14000000000000001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0.13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45170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0.96</v>
      </c>
      <c r="C51" s="14">
        <v>161</v>
      </c>
      <c r="D51" s="71">
        <f>IF(B51="","",B51*C51)</f>
        <v>154.56</v>
      </c>
      <c r="E51" s="70">
        <v>19.600000000000001</v>
      </c>
      <c r="F51" s="74">
        <v>7.6</v>
      </c>
      <c r="G51" s="71">
        <f>IF(B51="","",IF(E51&lt;12.5,(0.353*$I$47)*(12.006+EXP(2.46-0.073*E51+0.125*B51+0.389*F51)),(0.361*$I$47)*(-2.261+EXP(2.69-0.065*E51+0.111*B51+0.361*F51))))</f>
        <v>24.904133423561639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0.99</v>
      </c>
      <c r="C52" s="69">
        <v>161</v>
      </c>
      <c r="D52" s="72">
        <f t="shared" ref="D52:D81" si="0">IF(B52="","",B52*C52)</f>
        <v>159.38999999999999</v>
      </c>
      <c r="E52" s="70">
        <v>19.8</v>
      </c>
      <c r="F52" s="74">
        <v>7.8</v>
      </c>
      <c r="G52" s="72">
        <f t="shared" ref="G52:G81" si="1">IF(B52="","",IF(E52&lt;12.5,(0.353*$I$47)*(12.006+EXP(2.46-0.073*E52+0.125*B52+0.389*F52)),(0.361*$I$47)*(-2.261+EXP(2.69-0.065*E52+0.111*B52+0.361*F52))))</f>
        <v>26.563775152848546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0.99</v>
      </c>
      <c r="C53" s="69">
        <v>161</v>
      </c>
      <c r="D53" s="72">
        <f t="shared" si="0"/>
        <v>159.38999999999999</v>
      </c>
      <c r="E53" s="70">
        <v>20</v>
      </c>
      <c r="F53" s="74">
        <v>7.7</v>
      </c>
      <c r="G53" s="72">
        <f t="shared" si="1"/>
        <v>25.251887726742481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1.05</v>
      </c>
      <c r="C54" s="69">
        <v>161</v>
      </c>
      <c r="D54" s="72">
        <f t="shared" si="0"/>
        <v>169.05</v>
      </c>
      <c r="E54" s="70">
        <v>19.5</v>
      </c>
      <c r="F54" s="74">
        <v>7.8</v>
      </c>
      <c r="G54" s="72">
        <f t="shared" si="1"/>
        <v>27.289486774223771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1</v>
      </c>
      <c r="C55" s="69">
        <v>161</v>
      </c>
      <c r="D55" s="72">
        <f t="shared" si="0"/>
        <v>161</v>
      </c>
      <c r="E55" s="70">
        <v>19.399999999999999</v>
      </c>
      <c r="F55" s="74">
        <v>7.9</v>
      </c>
      <c r="G55" s="72">
        <f t="shared" si="1"/>
        <v>28.35033409432587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0.86</v>
      </c>
      <c r="C56" s="69">
        <v>161</v>
      </c>
      <c r="D56" s="72">
        <f t="shared" si="0"/>
        <v>138.46</v>
      </c>
      <c r="E56" s="70">
        <v>18.899999999999999</v>
      </c>
      <c r="F56" s="74">
        <v>7.6</v>
      </c>
      <c r="G56" s="72">
        <f t="shared" si="1"/>
        <v>25.804307848389314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0.89</v>
      </c>
      <c r="C57" s="69">
        <v>161</v>
      </c>
      <c r="D57" s="72">
        <f t="shared" si="0"/>
        <v>143.29</v>
      </c>
      <c r="E57" s="70">
        <v>18.7</v>
      </c>
      <c r="F57" s="74">
        <v>7.6</v>
      </c>
      <c r="G57" s="72">
        <f t="shared" si="1"/>
        <v>26.242589917941576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0.89</v>
      </c>
      <c r="C58" s="69">
        <v>161</v>
      </c>
      <c r="D58" s="72">
        <f t="shared" si="0"/>
        <v>143.29</v>
      </c>
      <c r="E58" s="70">
        <v>19.2</v>
      </c>
      <c r="F58" s="74">
        <v>7.5</v>
      </c>
      <c r="G58" s="72">
        <f t="shared" si="1"/>
        <v>24.448593065616798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0.89</v>
      </c>
      <c r="C59" s="69">
        <v>161</v>
      </c>
      <c r="D59" s="72">
        <f t="shared" si="0"/>
        <v>143.29</v>
      </c>
      <c r="E59" s="70">
        <v>18.899999999999999</v>
      </c>
      <c r="F59" s="74">
        <v>7.8</v>
      </c>
      <c r="G59" s="72">
        <f t="shared" si="1"/>
        <v>27.892836903059639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0.86</v>
      </c>
      <c r="C60" s="69">
        <v>161</v>
      </c>
      <c r="D60" s="72">
        <f t="shared" si="0"/>
        <v>138.46</v>
      </c>
      <c r="E60" s="70">
        <v>19.100000000000001</v>
      </c>
      <c r="F60" s="74">
        <v>7.7</v>
      </c>
      <c r="G60" s="72">
        <f t="shared" si="1"/>
        <v>26.426399561455799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0.94</v>
      </c>
      <c r="C61" s="69">
        <v>161</v>
      </c>
      <c r="D61" s="72">
        <f t="shared" si="0"/>
        <v>151.34</v>
      </c>
      <c r="E61" s="70">
        <v>18.899999999999999</v>
      </c>
      <c r="F61" s="74">
        <v>7.4</v>
      </c>
      <c r="G61" s="72">
        <f t="shared" si="1"/>
        <v>24.170953652979669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0.86</v>
      </c>
      <c r="C62" s="69">
        <v>161</v>
      </c>
      <c r="D62" s="72">
        <f t="shared" si="0"/>
        <v>138.46</v>
      </c>
      <c r="E62" s="70">
        <v>18.600000000000001</v>
      </c>
      <c r="F62" s="74">
        <v>7.2</v>
      </c>
      <c r="G62" s="72">
        <f t="shared" si="1"/>
        <v>22.678662624759422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0.97</v>
      </c>
      <c r="C63" s="69">
        <v>161</v>
      </c>
      <c r="D63" s="72">
        <f t="shared" si="0"/>
        <v>156.16999999999999</v>
      </c>
      <c r="E63" s="70">
        <v>18.5</v>
      </c>
      <c r="F63" s="74">
        <v>7.4</v>
      </c>
      <c r="G63" s="72">
        <f t="shared" si="1"/>
        <v>24.914680930966572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1.05</v>
      </c>
      <c r="C64" s="69">
        <v>161</v>
      </c>
      <c r="D64" s="72">
        <f t="shared" si="0"/>
        <v>169.05</v>
      </c>
      <c r="E64" s="70">
        <v>18.399999999999999</v>
      </c>
      <c r="F64" s="74">
        <v>7.7</v>
      </c>
      <c r="G64" s="72">
        <f t="shared" si="1"/>
        <v>28.302248959565731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0.82</v>
      </c>
      <c r="C65" s="69">
        <v>161</v>
      </c>
      <c r="D65" s="72">
        <f t="shared" si="0"/>
        <v>132.01999999999998</v>
      </c>
      <c r="E65" s="70">
        <v>18.600000000000001</v>
      </c>
      <c r="F65" s="74">
        <v>8.1</v>
      </c>
      <c r="G65" s="72">
        <f t="shared" si="1"/>
        <v>31.55412249324802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0.87</v>
      </c>
      <c r="C66" s="69">
        <v>161</v>
      </c>
      <c r="D66" s="72">
        <f t="shared" si="0"/>
        <v>140.07</v>
      </c>
      <c r="E66" s="70">
        <v>18.399999999999999</v>
      </c>
      <c r="F66" s="74">
        <v>8.1999999999999993</v>
      </c>
      <c r="G66" s="72">
        <f t="shared" si="1"/>
        <v>33.372393502240421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0.71</v>
      </c>
      <c r="C67" s="69">
        <v>161</v>
      </c>
      <c r="D67" s="72">
        <f t="shared" si="0"/>
        <v>114.30999999999999</v>
      </c>
      <c r="E67" s="70">
        <v>18.3</v>
      </c>
      <c r="F67" s="74">
        <v>7.8</v>
      </c>
      <c r="G67" s="72">
        <f t="shared" si="1"/>
        <v>28.444109164644221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0.56000000000000005</v>
      </c>
      <c r="C68" s="69">
        <v>161</v>
      </c>
      <c r="D68" s="72">
        <f t="shared" si="0"/>
        <v>90.160000000000011</v>
      </c>
      <c r="E68" s="70">
        <v>18.100000000000001</v>
      </c>
      <c r="F68" s="74">
        <v>7.6</v>
      </c>
      <c r="G68" s="72">
        <f t="shared" si="1"/>
        <v>26.306795353204929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</v>
      </c>
      <c r="C69" s="69">
        <v>161</v>
      </c>
      <c r="D69" s="72">
        <f t="shared" si="0"/>
        <v>80.5</v>
      </c>
      <c r="E69" s="70">
        <v>17.5</v>
      </c>
      <c r="F69" s="74">
        <v>7.5</v>
      </c>
      <c r="G69" s="72">
        <f t="shared" si="1"/>
        <v>26.205004298822526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0.44</v>
      </c>
      <c r="C70" s="69">
        <v>161</v>
      </c>
      <c r="D70" s="72">
        <f t="shared" si="0"/>
        <v>70.84</v>
      </c>
      <c r="E70" s="70">
        <v>17.600000000000001</v>
      </c>
      <c r="F70" s="74">
        <v>7.4</v>
      </c>
      <c r="G70" s="72">
        <f t="shared" si="1"/>
        <v>24.906191134222862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0.46</v>
      </c>
      <c r="C71" s="69">
        <v>161</v>
      </c>
      <c r="D71" s="72">
        <f t="shared" si="0"/>
        <v>74.06</v>
      </c>
      <c r="E71" s="70">
        <v>17.2</v>
      </c>
      <c r="F71" s="74">
        <v>7.7</v>
      </c>
      <c r="G71" s="72">
        <f t="shared" si="1"/>
        <v>28.668809071716037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0.54</v>
      </c>
      <c r="C72" s="69">
        <v>161</v>
      </c>
      <c r="D72" s="72">
        <f t="shared" si="0"/>
        <v>86.940000000000012</v>
      </c>
      <c r="E72" s="70">
        <v>17.2</v>
      </c>
      <c r="F72" s="74">
        <v>7.7</v>
      </c>
      <c r="G72" s="72">
        <f t="shared" si="1"/>
        <v>28.931802099619237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0.47</v>
      </c>
      <c r="C73" s="69">
        <v>161</v>
      </c>
      <c r="D73" s="72">
        <f t="shared" si="0"/>
        <v>75.67</v>
      </c>
      <c r="E73" s="70">
        <v>17.600000000000001</v>
      </c>
      <c r="F73" s="74">
        <v>7.8</v>
      </c>
      <c r="G73" s="72">
        <f t="shared" si="1"/>
        <v>29.001195805714651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0.52</v>
      </c>
      <c r="C74" s="69">
        <v>161</v>
      </c>
      <c r="D74" s="72">
        <f t="shared" si="0"/>
        <v>83.72</v>
      </c>
      <c r="E74" s="70">
        <v>17.5</v>
      </c>
      <c r="F74" s="74">
        <v>7.8</v>
      </c>
      <c r="G74" s="72">
        <f t="shared" si="1"/>
        <v>29.362669181419552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0.62</v>
      </c>
      <c r="C75" s="69">
        <v>161</v>
      </c>
      <c r="D75" s="72">
        <f t="shared" si="0"/>
        <v>99.82</v>
      </c>
      <c r="E75" s="70">
        <v>17.5</v>
      </c>
      <c r="F75" s="74">
        <v>7.9</v>
      </c>
      <c r="G75" s="72">
        <f t="shared" si="1"/>
        <v>30.821264873210893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0.83</v>
      </c>
      <c r="C76" s="69">
        <v>161</v>
      </c>
      <c r="D76" s="72">
        <f t="shared" si="0"/>
        <v>133.63</v>
      </c>
      <c r="E76" s="70">
        <v>17.100000000000001</v>
      </c>
      <c r="F76" s="74">
        <v>7.6</v>
      </c>
      <c r="G76" s="72">
        <f t="shared" si="1"/>
        <v>29.008949342000179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0.78</v>
      </c>
      <c r="C77" s="69">
        <v>161</v>
      </c>
      <c r="D77" s="72">
        <f t="shared" si="0"/>
        <v>125.58</v>
      </c>
      <c r="E77" s="70">
        <v>17.8</v>
      </c>
      <c r="F77" s="74">
        <v>7.7</v>
      </c>
      <c r="G77" s="72">
        <f t="shared" si="1"/>
        <v>28.566379497896797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0.71</v>
      </c>
      <c r="C78" s="69">
        <v>161</v>
      </c>
      <c r="D78" s="72">
        <f t="shared" si="0"/>
        <v>114.30999999999999</v>
      </c>
      <c r="E78" s="70">
        <v>17.399999999999999</v>
      </c>
      <c r="F78" s="74">
        <v>7.8</v>
      </c>
      <c r="G78" s="72">
        <f t="shared" si="1"/>
        <v>30.206897336832398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0.49</v>
      </c>
      <c r="C79" s="69">
        <v>161</v>
      </c>
      <c r="D79" s="72">
        <f t="shared" si="0"/>
        <v>78.89</v>
      </c>
      <c r="E79" s="70">
        <v>17.399999999999999</v>
      </c>
      <c r="F79" s="74">
        <v>7.7</v>
      </c>
      <c r="G79" s="72">
        <f t="shared" si="1"/>
        <v>28.385062954461606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0.5</v>
      </c>
      <c r="C80" s="69">
        <v>161</v>
      </c>
      <c r="D80" s="72">
        <f t="shared" si="0"/>
        <v>80.5</v>
      </c>
      <c r="E80" s="70">
        <v>16.899999999999999</v>
      </c>
      <c r="F80" s="74">
        <v>7.7</v>
      </c>
      <c r="G80" s="72">
        <f t="shared" si="1"/>
        <v>29.383197805684162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</v>
      </c>
      <c r="C81" s="69">
        <v>161</v>
      </c>
      <c r="D81" s="73">
        <f t="shared" si="0"/>
        <v>0</v>
      </c>
      <c r="E81" s="70"/>
      <c r="F81" s="74"/>
      <c r="G81" s="73">
        <f t="shared" si="1"/>
        <v>8.369916473613241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2023-10-01T12:04:51Z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