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2" documentId="8_{C78651BD-32EA-42FA-B27D-150EC8203AF8}" xr6:coauthVersionLast="47" xr6:coauthVersionMax="47" xr10:uidLastSave="{925F89B8-B399-4CA4-87EC-E9509E1669F9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<sst xmlns="http://schemas.openxmlformats.org/spreadsheetml/2006/main" count="95" uniqueCount="56">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</sst>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zoomScaleNormal="100" zoomScaleSheetLayoutView="100" workbookViewId="0">
      <selection activeCell="M40" sqref="M40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45559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0.32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0.35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0.34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0.34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0.35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0.66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0.68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0.45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0.38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0.54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0.59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0.65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0.46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0.34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0.31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0.42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0.4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0.41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0.41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0.36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0.42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0.49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0.58499999999999996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0.45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0.46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0.48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0.51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0.52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0.49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0.52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45559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0.68</v>
      </c>
      <c r="C51" s="14">
        <v>161</v>
      </c>
      <c r="D51" s="71">
        <f>IF(B51="","",B51*C51)</f>
        <v>109.48</v>
      </c>
      <c r="E51" s="70">
        <v>19.5</v>
      </c>
      <c r="F51" s="74">
        <v>7.6</v>
      </c>
      <c r="G51" s="71">
        <f>IF(B51="","",IF(E51&lt;12.5,(0.353*$I$47)*(12.006+EXP(2.46-0.073*E51+0.125*B51+0.389*F51)),(0.361*$I$47)*(-2.261+EXP(2.69-0.065*E51+0.111*B51+0.361*F51))))</f>
        <v>24.279633655992438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0.63</v>
      </c>
      <c r="C52" s="69">
        <v>161</v>
      </c>
      <c r="D52" s="72">
        <f t="shared" ref="D52:D81" si="0">IF(B52="","",B52*C52)</f>
        <v>101.43</v>
      </c>
      <c r="E52" s="70">
        <v>19.399999999999999</v>
      </c>
      <c r="F52" s="74">
        <v>7.9</v>
      </c>
      <c r="G52" s="72">
        <f t="shared" ref="G52:G81" si="1">IF(B52="","",IF(E52&lt;12.5,(0.353*$I$47)*(12.006+EXP(2.46-0.073*E52+0.125*B52+0.389*F52)),(0.361*$I$47)*(-2.261+EXP(2.69-0.065*E52+0.111*B52+0.361*F52))))</f>
        <v>27.176728624703298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0.75</v>
      </c>
      <c r="C53" s="69">
        <v>161</v>
      </c>
      <c r="D53" s="72">
        <f t="shared" si="0"/>
        <v>120.75</v>
      </c>
      <c r="E53" s="70">
        <v>19.3</v>
      </c>
      <c r="F53" s="74">
        <v>7.6</v>
      </c>
      <c r="G53" s="72">
        <f t="shared" si="1"/>
        <v>24.806325315968834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0.83</v>
      </c>
      <c r="C54" s="69">
        <v>161</v>
      </c>
      <c r="D54" s="72">
        <f t="shared" si="0"/>
        <v>133.63</v>
      </c>
      <c r="E54" s="70">
        <v>19.2</v>
      </c>
      <c r="F54" s="74">
        <v>7.2</v>
      </c>
      <c r="G54" s="72">
        <f t="shared" si="1"/>
        <v>21.70487971620393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0.79</v>
      </c>
      <c r="C55" s="69">
        <v>161</v>
      </c>
      <c r="D55" s="72">
        <f t="shared" si="0"/>
        <v>127.19000000000001</v>
      </c>
      <c r="E55" s="70">
        <v>19.2</v>
      </c>
      <c r="F55" s="74">
        <v>7.5</v>
      </c>
      <c r="G55" s="72">
        <f t="shared" si="1"/>
        <v>24.169704325480474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0.8</v>
      </c>
      <c r="C56" s="69">
        <v>161</v>
      </c>
      <c r="D56" s="72">
        <f t="shared" si="0"/>
        <v>128.80000000000001</v>
      </c>
      <c r="E56" s="70">
        <v>19.399999999999999</v>
      </c>
      <c r="F56" s="74">
        <v>7.3</v>
      </c>
      <c r="G56" s="72">
        <f t="shared" si="1"/>
        <v>22.15455224407911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0.62</v>
      </c>
      <c r="C57" s="69">
        <v>161</v>
      </c>
      <c r="D57" s="72">
        <f t="shared" si="0"/>
        <v>99.82</v>
      </c>
      <c r="E57" s="70">
        <v>20.100000000000001</v>
      </c>
      <c r="F57" s="74">
        <v>7.3</v>
      </c>
      <c r="G57" s="72">
        <f t="shared" si="1"/>
        <v>20.698613616125424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0.59</v>
      </c>
      <c r="C58" s="69">
        <v>161</v>
      </c>
      <c r="D58" s="72">
        <f t="shared" si="0"/>
        <v>94.99</v>
      </c>
      <c r="E58" s="70">
        <v>20</v>
      </c>
      <c r="F58" s="74">
        <v>7.7</v>
      </c>
      <c r="G58" s="72">
        <f t="shared" si="1"/>
        <v>24.119782413382254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0.67</v>
      </c>
      <c r="C59" s="69">
        <v>161</v>
      </c>
      <c r="D59" s="72">
        <f t="shared" si="0"/>
        <v>107.87</v>
      </c>
      <c r="E59" s="70">
        <v>19.899999999999999</v>
      </c>
      <c r="F59" s="74">
        <v>7.9</v>
      </c>
      <c r="G59" s="72">
        <f t="shared" si="1"/>
        <v>26.40216441539582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0.75</v>
      </c>
      <c r="C60" s="69">
        <v>161</v>
      </c>
      <c r="D60" s="72">
        <f t="shared" si="0"/>
        <v>120.75</v>
      </c>
      <c r="E60" s="70">
        <v>19.7</v>
      </c>
      <c r="F60" s="74">
        <v>7.6</v>
      </c>
      <c r="G60" s="72">
        <f t="shared" si="1"/>
        <v>24.14872496077383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0.6</v>
      </c>
      <c r="C61" s="69">
        <v>161</v>
      </c>
      <c r="D61" s="72">
        <f t="shared" si="0"/>
        <v>96.6</v>
      </c>
      <c r="E61" s="70">
        <v>19.8</v>
      </c>
      <c r="F61" s="74">
        <v>7.6</v>
      </c>
      <c r="G61" s="72">
        <f t="shared" si="1"/>
        <v>23.577424775582891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0.69</v>
      </c>
      <c r="C62" s="69">
        <v>161</v>
      </c>
      <c r="D62" s="72">
        <f t="shared" si="0"/>
        <v>111.08999999999999</v>
      </c>
      <c r="E62" s="70">
        <v>19.5</v>
      </c>
      <c r="F62" s="74">
        <v>7.3</v>
      </c>
      <c r="G62" s="72">
        <f t="shared" si="1"/>
        <v>21.728764739789167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0.74</v>
      </c>
      <c r="C63" s="69">
        <v>161</v>
      </c>
      <c r="D63" s="72">
        <f t="shared" si="0"/>
        <v>119.14</v>
      </c>
      <c r="E63" s="70">
        <v>19</v>
      </c>
      <c r="F63" s="74">
        <v>7.7</v>
      </c>
      <c r="G63" s="72">
        <f t="shared" si="1"/>
        <v>26.241237011218633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0.8</v>
      </c>
      <c r="C64" s="69">
        <v>161</v>
      </c>
      <c r="D64" s="72">
        <f t="shared" si="0"/>
        <v>128.80000000000001</v>
      </c>
      <c r="E64" s="70">
        <v>19</v>
      </c>
      <c r="F64" s="74">
        <v>8</v>
      </c>
      <c r="G64" s="72">
        <f t="shared" si="1"/>
        <v>29.537608253550701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0.69</v>
      </c>
      <c r="C65" s="69">
        <v>161</v>
      </c>
      <c r="D65" s="72">
        <f t="shared" si="0"/>
        <v>111.08999999999999</v>
      </c>
      <c r="E65" s="70">
        <v>18.899999999999999</v>
      </c>
      <c r="F65" s="74">
        <v>7.7</v>
      </c>
      <c r="G65" s="72">
        <f t="shared" si="1"/>
        <v>26.266953809874543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0.84</v>
      </c>
      <c r="C66" s="69">
        <v>161</v>
      </c>
      <c r="D66" s="72">
        <f t="shared" si="0"/>
        <v>135.24</v>
      </c>
      <c r="E66" s="70">
        <v>18.5</v>
      </c>
      <c r="F66" s="74">
        <v>7.4</v>
      </c>
      <c r="G66" s="72">
        <f t="shared" si="1"/>
        <v>24.546050084150412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0.98</v>
      </c>
      <c r="C67" s="69">
        <v>161</v>
      </c>
      <c r="D67" s="72">
        <f t="shared" si="0"/>
        <v>157.78</v>
      </c>
      <c r="E67" s="70">
        <v>18.8</v>
      </c>
      <c r="F67" s="74">
        <v>7.4</v>
      </c>
      <c r="G67" s="72">
        <f t="shared" si="1"/>
        <v>24.445814088916098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0.92</v>
      </c>
      <c r="C68" s="69">
        <v>161</v>
      </c>
      <c r="D68" s="72">
        <f t="shared" si="0"/>
        <v>148.12</v>
      </c>
      <c r="E68" s="70">
        <v>18.8</v>
      </c>
      <c r="F68" s="74">
        <v>7.4</v>
      </c>
      <c r="G68" s="72">
        <f t="shared" si="1"/>
        <v>24.278127949884706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1.08</v>
      </c>
      <c r="C69" s="69">
        <v>161</v>
      </c>
      <c r="D69" s="72">
        <f t="shared" si="0"/>
        <v>173.88000000000002</v>
      </c>
      <c r="E69" s="70">
        <v>18.600000000000001</v>
      </c>
      <c r="F69" s="74">
        <v>7.4</v>
      </c>
      <c r="G69" s="72">
        <f t="shared" si="1"/>
        <v>25.062024646967703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1.01</v>
      </c>
      <c r="C70" s="69">
        <v>161</v>
      </c>
      <c r="D70" s="72">
        <f t="shared" si="0"/>
        <v>162.61000000000001</v>
      </c>
      <c r="E70" s="70">
        <v>18.8</v>
      </c>
      <c r="F70" s="74">
        <v>7.6</v>
      </c>
      <c r="G70" s="72">
        <f t="shared" si="1"/>
        <v>26.427761726537685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1.06</v>
      </c>
      <c r="C71" s="69">
        <v>161</v>
      </c>
      <c r="D71" s="72">
        <f t="shared" si="0"/>
        <v>170.66</v>
      </c>
      <c r="E71" s="70">
        <v>18.3</v>
      </c>
      <c r="F71" s="74">
        <v>8</v>
      </c>
      <c r="G71" s="72">
        <f t="shared" si="1"/>
        <v>31.880757706918121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0.98</v>
      </c>
      <c r="C72" s="69">
        <v>161</v>
      </c>
      <c r="D72" s="72">
        <f t="shared" si="0"/>
        <v>157.78</v>
      </c>
      <c r="E72" s="70">
        <v>18.399999999999999</v>
      </c>
      <c r="F72" s="74">
        <v>8.1999999999999993</v>
      </c>
      <c r="G72" s="72">
        <f t="shared" si="1"/>
        <v>33.792395378815399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0.98</v>
      </c>
      <c r="C73" s="69">
        <v>161</v>
      </c>
      <c r="D73" s="72">
        <f t="shared" si="0"/>
        <v>157.78</v>
      </c>
      <c r="E73" s="70">
        <v>18.600000000000001</v>
      </c>
      <c r="F73" s="74">
        <v>7.3</v>
      </c>
      <c r="G73" s="72">
        <f t="shared" si="1"/>
        <v>23.868949515680299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0.92</v>
      </c>
      <c r="C74" s="69">
        <v>161</v>
      </c>
      <c r="D74" s="72">
        <f t="shared" si="0"/>
        <v>148.12</v>
      </c>
      <c r="E74" s="70">
        <v>18.600000000000001</v>
      </c>
      <c r="F74" s="74">
        <v>7.8</v>
      </c>
      <c r="G74" s="72">
        <f t="shared" si="1"/>
        <v>28.555803665481587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0.76</v>
      </c>
      <c r="C75" s="69">
        <v>161</v>
      </c>
      <c r="D75" s="72">
        <f t="shared" si="0"/>
        <v>122.36</v>
      </c>
      <c r="E75" s="70">
        <v>19.100000000000001</v>
      </c>
      <c r="F75" s="74">
        <v>7.5</v>
      </c>
      <c r="G75" s="72">
        <f t="shared" si="1"/>
        <v>24.249035382054441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0.62</v>
      </c>
      <c r="C76" s="69">
        <v>161</v>
      </c>
      <c r="D76" s="72">
        <f t="shared" si="0"/>
        <v>99.82</v>
      </c>
      <c r="E76" s="70">
        <v>18.399999999999999</v>
      </c>
      <c r="F76" s="74">
        <v>7.7</v>
      </c>
      <c r="G76" s="72">
        <f t="shared" si="1"/>
        <v>26.94507108351797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0.46</v>
      </c>
      <c r="C77" s="69">
        <v>161</v>
      </c>
      <c r="D77" s="72">
        <f t="shared" si="0"/>
        <v>74.06</v>
      </c>
      <c r="E77" s="70">
        <v>18.3</v>
      </c>
      <c r="F77" s="74">
        <v>7.4</v>
      </c>
      <c r="G77" s="72">
        <f t="shared" si="1"/>
        <v>23.816672387522441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0.39</v>
      </c>
      <c r="C78" s="69">
        <v>161</v>
      </c>
      <c r="D78" s="72">
        <f t="shared" si="0"/>
        <v>62.79</v>
      </c>
      <c r="E78" s="70">
        <v>18.3</v>
      </c>
      <c r="F78" s="74">
        <v>7.5</v>
      </c>
      <c r="G78" s="72">
        <f t="shared" si="1"/>
        <v>24.524501313253932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0.28000000000000003</v>
      </c>
      <c r="C79" s="69">
        <v>161</v>
      </c>
      <c r="D79" s="72">
        <f t="shared" si="0"/>
        <v>45.080000000000005</v>
      </c>
      <c r="E79" s="70">
        <v>18.100000000000001</v>
      </c>
      <c r="F79" s="74">
        <v>7.7</v>
      </c>
      <c r="G79" s="72">
        <f t="shared" si="1"/>
        <v>26.443295223317843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0.36</v>
      </c>
      <c r="C80" s="69">
        <v>161</v>
      </c>
      <c r="D80" s="72">
        <f t="shared" si="0"/>
        <v>57.96</v>
      </c>
      <c r="E80" s="70">
        <v>17.7</v>
      </c>
      <c r="F80" s="74">
        <v>7.7</v>
      </c>
      <c r="G80" s="72">
        <f t="shared" si="1"/>
        <v>27.410883797392067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</v>
      </c>
      <c r="C81" s="69">
        <v>161</v>
      </c>
      <c r="D81" s="73">
        <f t="shared" si="0"/>
        <v>0</v>
      </c>
      <c r="E81" s="70"/>
      <c r="F81" s="74"/>
      <c r="G81" s="73">
        <f t="shared" si="1"/>
        <v>8.369916473613241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2024-10-02T13:44:34Z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