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22" documentId="8_{A2F9C4C1-2F21-4255-B99F-AD4BFA3CA0EF}" xr6:coauthVersionLast="47" xr6:coauthVersionMax="47" xr10:uidLastSave="{C14006C3-5CFE-4D4D-B3CA-24B6EEEE1F4D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<sst xmlns="http://schemas.openxmlformats.org/spreadsheetml/2006/main" count="95" uniqueCount="56">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</sst>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60" zoomScaleNormal="100" zoomScaleSheetLayoutView="100" workbookViewId="0">
      <selection activeCell="F81" sqref="F81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45772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0.06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0.06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0.06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0.06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0.06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0.06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6.7000000000000004E-2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6.7000000000000004E-2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6.7000000000000004E-2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6.8000000000000005E-2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7.2999999999999995E-2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7.3999999999999996E-2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6.5000000000000002E-2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6.6000000000000003E-2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6.5000000000000002E-2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6.8000000000000005E-2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7.0000000000000007E-2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7.3999999999999996E-2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7.2999999999999995E-2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7.2999999999999995E-2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7.2999999999999995E-2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7.3999999999999996E-2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7.2999999999999995E-2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7.1999999999999995E-2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7.9000000000000001E-2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7.4999999999999997E-2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7.5999999999999998E-2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7.1999999999999995E-2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7.1999999999999995E-2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7.6999999999999999E-2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/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45772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0.37</v>
      </c>
      <c r="C51" s="14">
        <v>161</v>
      </c>
      <c r="D51" s="71">
        <f>IF(B51="","",B51*C51)</f>
        <v>59.57</v>
      </c>
      <c r="E51" s="70">
        <v>13.9</v>
      </c>
      <c r="F51" s="74">
        <v>7.5</v>
      </c>
      <c r="G51" s="71">
        <f>IF(B51="","",IF(E51&lt;12.5,(0.353*$I$47)*(12.006+EXP(2.46-0.073*E51+0.125*B51+0.389*F51)),(0.361*$I$47)*(-2.261+EXP(2.69-0.065*E51+0.111*B51+0.361*F51))))</f>
        <v>32.83982386558219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0.42</v>
      </c>
      <c r="C52" s="69">
        <v>161</v>
      </c>
      <c r="D52" s="72">
        <f t="shared" ref="D52:D81" si="0">IF(B52="","",B52*C52)</f>
        <v>67.62</v>
      </c>
      <c r="E52" s="70">
        <v>14.1</v>
      </c>
      <c r="F52" s="74">
        <v>7.4</v>
      </c>
      <c r="G52" s="72">
        <f t="shared" ref="G52:G81" si="1">IF(B52="","",IF(E52&lt;12.5,(0.353*$I$47)*(12.006+EXP(2.46-0.073*E52+0.125*B52+0.389*F52)),(0.361*$I$47)*(-2.261+EXP(2.69-0.065*E52+0.111*B52+0.361*F52))))</f>
        <v>31.405560866883327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0.38</v>
      </c>
      <c r="C53" s="69">
        <v>161</v>
      </c>
      <c r="D53" s="72">
        <f t="shared" si="0"/>
        <v>61.18</v>
      </c>
      <c r="E53" s="70">
        <v>14</v>
      </c>
      <c r="F53" s="74">
        <v>7.2</v>
      </c>
      <c r="G53" s="72">
        <f t="shared" si="1"/>
        <v>29.222963498811971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0.43</v>
      </c>
      <c r="C54" s="69">
        <v>161</v>
      </c>
      <c r="D54" s="72">
        <f t="shared" si="0"/>
        <v>69.23</v>
      </c>
      <c r="E54" s="70">
        <v>13.8</v>
      </c>
      <c r="F54" s="74">
        <v>7.2</v>
      </c>
      <c r="G54" s="72">
        <f t="shared" si="1"/>
        <v>29.785390756453271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0.52</v>
      </c>
      <c r="C55" s="69">
        <v>161</v>
      </c>
      <c r="D55" s="72">
        <f t="shared" si="0"/>
        <v>83.72</v>
      </c>
      <c r="E55" s="70">
        <v>13.7</v>
      </c>
      <c r="F55" s="74">
        <v>7.2</v>
      </c>
      <c r="G55" s="72">
        <f t="shared" si="1"/>
        <v>30.294194894985623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0.6</v>
      </c>
      <c r="C56" s="69">
        <v>161</v>
      </c>
      <c r="D56" s="72">
        <f t="shared" si="0"/>
        <v>96.6</v>
      </c>
      <c r="E56" s="70">
        <v>14.4</v>
      </c>
      <c r="F56" s="74">
        <v>8.1999999999999993</v>
      </c>
      <c r="G56" s="72">
        <f t="shared" si="1"/>
        <v>42.214860465075013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0.66</v>
      </c>
      <c r="C57" s="69">
        <v>161</v>
      </c>
      <c r="D57" s="72">
        <f t="shared" si="0"/>
        <v>106.26</v>
      </c>
      <c r="E57" s="70">
        <v>14.5</v>
      </c>
      <c r="F57" s="74">
        <v>7.5</v>
      </c>
      <c r="G57" s="72">
        <f t="shared" si="1"/>
        <v>32.611404849561744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0.77</v>
      </c>
      <c r="C58" s="69">
        <v>161</v>
      </c>
      <c r="D58" s="72">
        <f t="shared" si="0"/>
        <v>123.97</v>
      </c>
      <c r="E58" s="70">
        <v>14.5</v>
      </c>
      <c r="F58" s="74">
        <v>7.2</v>
      </c>
      <c r="G58" s="72">
        <f t="shared" si="1"/>
        <v>29.54884124835041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0.84</v>
      </c>
      <c r="C59" s="69">
        <v>161</v>
      </c>
      <c r="D59" s="72">
        <f t="shared" si="0"/>
        <v>135.24</v>
      </c>
      <c r="E59" s="70">
        <v>14.8</v>
      </c>
      <c r="F59" s="74">
        <v>7.2</v>
      </c>
      <c r="G59" s="72">
        <f t="shared" si="1"/>
        <v>29.194739932537431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0.87</v>
      </c>
      <c r="C60" s="69">
        <v>161</v>
      </c>
      <c r="D60" s="72">
        <f t="shared" si="0"/>
        <v>140.07</v>
      </c>
      <c r="E60" s="70">
        <v>14.6</v>
      </c>
      <c r="F60" s="74">
        <v>7.2</v>
      </c>
      <c r="G60" s="72">
        <f t="shared" si="1"/>
        <v>29.688842290220702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0.87</v>
      </c>
      <c r="C61" s="69">
        <v>161</v>
      </c>
      <c r="D61" s="72">
        <f t="shared" si="0"/>
        <v>140.07</v>
      </c>
      <c r="E61" s="70">
        <v>14.8</v>
      </c>
      <c r="F61" s="74">
        <v>8.1999999999999993</v>
      </c>
      <c r="G61" s="72">
        <f t="shared" si="1"/>
        <v>42.386033411971027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0.79</v>
      </c>
      <c r="C62" s="69">
        <v>161</v>
      </c>
      <c r="D62" s="72">
        <f t="shared" si="0"/>
        <v>127.19000000000001</v>
      </c>
      <c r="E62" s="70">
        <v>14.2</v>
      </c>
      <c r="F62" s="74">
        <v>7.6</v>
      </c>
      <c r="G62" s="72">
        <f t="shared" si="1"/>
        <v>35.036256761759262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0.83</v>
      </c>
      <c r="C63" s="69">
        <v>161</v>
      </c>
      <c r="D63" s="72">
        <f t="shared" si="0"/>
        <v>133.63</v>
      </c>
      <c r="E63" s="70">
        <v>14.2</v>
      </c>
      <c r="F63" s="74">
        <v>7.4</v>
      </c>
      <c r="G63" s="72">
        <f t="shared" si="1"/>
        <v>32.687371750051497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0.76</v>
      </c>
      <c r="C64" s="69">
        <v>161</v>
      </c>
      <c r="D64" s="72">
        <f t="shared" si="0"/>
        <v>122.36</v>
      </c>
      <c r="E64" s="70">
        <v>14.2</v>
      </c>
      <c r="F64" s="74">
        <v>7.4</v>
      </c>
      <c r="G64" s="72">
        <f t="shared" si="1"/>
        <v>32.428057574583015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0.72</v>
      </c>
      <c r="C65" s="69">
        <v>161</v>
      </c>
      <c r="D65" s="72">
        <f t="shared" si="0"/>
        <v>115.92</v>
      </c>
      <c r="E65" s="70">
        <v>14.6</v>
      </c>
      <c r="F65" s="74">
        <v>7.2</v>
      </c>
      <c r="G65" s="72">
        <f t="shared" si="1"/>
        <v>29.18513796143635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0.69</v>
      </c>
      <c r="C66" s="69">
        <v>161</v>
      </c>
      <c r="D66" s="72">
        <f t="shared" si="0"/>
        <v>111.08999999999999</v>
      </c>
      <c r="E66" s="70">
        <v>14.9</v>
      </c>
      <c r="F66" s="74">
        <v>8</v>
      </c>
      <c r="G66" s="72">
        <f t="shared" si="1"/>
        <v>38.326429548106411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0.59</v>
      </c>
      <c r="C67" s="69">
        <v>161</v>
      </c>
      <c r="D67" s="72">
        <f t="shared" si="0"/>
        <v>94.99</v>
      </c>
      <c r="E67" s="70">
        <v>15.5</v>
      </c>
      <c r="F67" s="74">
        <v>7.5</v>
      </c>
      <c r="G67" s="72">
        <f t="shared" si="1"/>
        <v>30.26527565773295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0.73</v>
      </c>
      <c r="C68" s="69">
        <v>161</v>
      </c>
      <c r="D68" s="72">
        <f t="shared" si="0"/>
        <v>117.53</v>
      </c>
      <c r="E68" s="70">
        <v>14.6</v>
      </c>
      <c r="F68" s="74">
        <v>7.4</v>
      </c>
      <c r="G68" s="72">
        <f t="shared" si="1"/>
        <v>31.467163281827688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0.73</v>
      </c>
      <c r="C69" s="69">
        <v>161</v>
      </c>
      <c r="D69" s="72">
        <f t="shared" si="0"/>
        <v>117.53</v>
      </c>
      <c r="E69" s="70">
        <v>14.7</v>
      </c>
      <c r="F69" s="74">
        <v>7.3</v>
      </c>
      <c r="G69" s="72">
        <f t="shared" si="1"/>
        <v>30.120772836378688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0.66</v>
      </c>
      <c r="C70" s="69">
        <v>161</v>
      </c>
      <c r="D70" s="72">
        <f t="shared" si="0"/>
        <v>106.26</v>
      </c>
      <c r="E70" s="70">
        <v>15.4</v>
      </c>
      <c r="F70" s="74">
        <v>7.5</v>
      </c>
      <c r="G70" s="72">
        <f t="shared" si="1"/>
        <v>30.711988329528044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0.64</v>
      </c>
      <c r="C71" s="69">
        <v>161</v>
      </c>
      <c r="D71" s="72">
        <f t="shared" si="0"/>
        <v>103.04</v>
      </c>
      <c r="E71" s="70">
        <v>14.9</v>
      </c>
      <c r="F71" s="74">
        <v>7.5</v>
      </c>
      <c r="G71" s="72">
        <f t="shared" si="1"/>
        <v>31.681263272861656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0.66</v>
      </c>
      <c r="C72" s="69">
        <v>161</v>
      </c>
      <c r="D72" s="72">
        <f t="shared" si="0"/>
        <v>106.26</v>
      </c>
      <c r="E72" s="70">
        <v>14.5</v>
      </c>
      <c r="F72" s="74">
        <v>8.1999999999999993</v>
      </c>
      <c r="G72" s="72">
        <f t="shared" si="1"/>
        <v>42.221745988936647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0.7</v>
      </c>
      <c r="C73" s="69">
        <v>161</v>
      </c>
      <c r="D73" s="72">
        <f t="shared" si="0"/>
        <v>112.69999999999999</v>
      </c>
      <c r="E73" s="70">
        <v>14.5</v>
      </c>
      <c r="F73" s="74">
        <v>7.5</v>
      </c>
      <c r="G73" s="72">
        <f t="shared" si="1"/>
        <v>32.760153485942375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0.64</v>
      </c>
      <c r="C74" s="69">
        <v>161</v>
      </c>
      <c r="D74" s="72">
        <f t="shared" si="0"/>
        <v>103.04</v>
      </c>
      <c r="E74" s="70">
        <v>15.6</v>
      </c>
      <c r="F74" s="74">
        <v>7.4</v>
      </c>
      <c r="G74" s="72">
        <f t="shared" si="1"/>
        <v>29.134777992599613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0.65</v>
      </c>
      <c r="C75" s="69">
        <v>161</v>
      </c>
      <c r="D75" s="72">
        <f t="shared" si="0"/>
        <v>104.65</v>
      </c>
      <c r="E75" s="70">
        <v>14.3</v>
      </c>
      <c r="F75" s="74">
        <v>7.3</v>
      </c>
      <c r="G75" s="72">
        <f t="shared" si="1"/>
        <v>30.654973884279965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0.6</v>
      </c>
      <c r="C76" s="69">
        <v>161</v>
      </c>
      <c r="D76" s="72">
        <f t="shared" si="0"/>
        <v>96.6</v>
      </c>
      <c r="E76" s="70">
        <v>16.2</v>
      </c>
      <c r="F76" s="74">
        <v>7.2</v>
      </c>
      <c r="G76" s="72">
        <f t="shared" si="1"/>
        <v>25.864004668486999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0.61</v>
      </c>
      <c r="C77" s="69">
        <v>161</v>
      </c>
      <c r="D77" s="72">
        <f t="shared" si="0"/>
        <v>98.21</v>
      </c>
      <c r="E77" s="70">
        <v>14.9</v>
      </c>
      <c r="F77" s="74">
        <v>7.4</v>
      </c>
      <c r="G77" s="72">
        <f t="shared" si="1"/>
        <v>30.42482100818571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0.59</v>
      </c>
      <c r="C78" s="69">
        <v>161</v>
      </c>
      <c r="D78" s="72">
        <f t="shared" si="0"/>
        <v>94.99</v>
      </c>
      <c r="E78" s="70">
        <v>15.5</v>
      </c>
      <c r="F78" s="74">
        <v>7.2</v>
      </c>
      <c r="G78" s="72">
        <f t="shared" si="1"/>
        <v>27.075019510956796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0.66</v>
      </c>
      <c r="C79" s="69">
        <v>161</v>
      </c>
      <c r="D79" s="72">
        <f t="shared" si="0"/>
        <v>106.26</v>
      </c>
      <c r="E79" s="70">
        <v>15.6</v>
      </c>
      <c r="F79" s="74">
        <v>8.1999999999999993</v>
      </c>
      <c r="G79" s="72">
        <f t="shared" si="1"/>
        <v>39.251966061950583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0.75</v>
      </c>
      <c r="C80" s="69">
        <v>161</v>
      </c>
      <c r="D80" s="72">
        <f t="shared" si="0"/>
        <v>120.75</v>
      </c>
      <c r="E80" s="70">
        <v>14.5</v>
      </c>
      <c r="F80" s="74">
        <v>7.4</v>
      </c>
      <c r="G80" s="72">
        <f t="shared" si="1"/>
        <v>31.74990535660897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</v>
      </c>
      <c r="C81" s="69">
        <v>161</v>
      </c>
      <c r="D81" s="73">
        <f t="shared" si="0"/>
        <v>0</v>
      </c>
      <c r="E81" s="70"/>
      <c r="F81" s="74"/>
      <c r="G81" s="73">
        <f t="shared" si="1"/>
        <v>8.369916473613241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2025-05-02T12:31:30Z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