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31" documentId="8_{7BA480D6-BA23-45D5-A1BA-15D67559EA62}" xr6:coauthVersionLast="47" xr6:coauthVersionMax="47" xr10:uidLastSave="{D14F9BFE-3447-49CA-AFDF-8F44DB052926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<sst xmlns="http://schemas.openxmlformats.org/spreadsheetml/2006/main" count="95" uniqueCount="56">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</sst>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zoomScaleNormal="100" zoomScaleSheetLayoutView="100" workbookViewId="0">
      <selection activeCell="F82" sqref="F82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46048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0.13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0.13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0.14000000000000001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0.13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0.12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0.12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0.12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0.22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0.26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0.33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0.26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0.18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0.13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0.1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0.1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0.1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0.11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0.11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0.1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0.1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0.09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0.09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0.09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0.09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0.1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0.09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0.09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0.09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0.09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0.09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0.18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46048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0.57999999999999996</v>
      </c>
      <c r="C51" s="14">
        <v>161</v>
      </c>
      <c r="D51" s="71">
        <f>IF(B51="","",B51*C51)</f>
        <v>93.38</v>
      </c>
      <c r="E51" s="70">
        <v>14</v>
      </c>
      <c r="F51" s="74">
        <v>7.3</v>
      </c>
      <c r="G51" s="71">
        <f>IF(B51="","",IF(E51&lt;12.5,(0.353*$I$47)*(12.006+EXP(2.46-0.073*E51+0.125*B51+0.389*F51)),(0.361*$I$47)*(-2.261+EXP(2.69-0.065*E51+0.111*B51+0.361*F51))))</f>
        <v>31.026304597207854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0.63</v>
      </c>
      <c r="C52" s="69">
        <v>161</v>
      </c>
      <c r="D52" s="72">
        <f t="shared" ref="D52:D81" si="0">IF(B52="","",B52*C52)</f>
        <v>101.43</v>
      </c>
      <c r="E52" s="70">
        <v>14.2</v>
      </c>
      <c r="F52" s="74">
        <v>7.2</v>
      </c>
      <c r="G52" s="72">
        <f t="shared" ref="G52:G81" si="1">IF(B52="","",IF(E52&lt;12.5,(0.353*$I$47)*(12.006+EXP(2.46-0.073*E52+0.125*B52+0.389*F52)),(0.361*$I$47)*(-2.261+EXP(2.69-0.065*E52+0.111*B52+0.361*F52))))</f>
        <v>29.669325295819355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0.72</v>
      </c>
      <c r="C53" s="69">
        <v>161</v>
      </c>
      <c r="D53" s="72">
        <f t="shared" si="0"/>
        <v>115.92</v>
      </c>
      <c r="E53" s="70">
        <v>13.5</v>
      </c>
      <c r="F53" s="74">
        <v>7.5</v>
      </c>
      <c r="G53" s="72">
        <f t="shared" si="1"/>
        <v>35.094743954623588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0.69</v>
      </c>
      <c r="C54" s="69">
        <v>161</v>
      </c>
      <c r="D54" s="72">
        <f t="shared" si="0"/>
        <v>111.08999999999999</v>
      </c>
      <c r="E54" s="70">
        <v>13.8</v>
      </c>
      <c r="F54" s="74">
        <v>7.5</v>
      </c>
      <c r="G54" s="72">
        <f t="shared" si="1"/>
        <v>34.284184367990996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0.72</v>
      </c>
      <c r="C55" s="69">
        <v>161</v>
      </c>
      <c r="D55" s="72">
        <f t="shared" si="0"/>
        <v>115.92</v>
      </c>
      <c r="E55" s="70">
        <v>13.4</v>
      </c>
      <c r="F55" s="74">
        <v>7.4</v>
      </c>
      <c r="G55" s="72">
        <f t="shared" si="1"/>
        <v>34.047357188192343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0.72</v>
      </c>
      <c r="C56" s="69">
        <v>161</v>
      </c>
      <c r="D56" s="72">
        <f t="shared" si="0"/>
        <v>115.92</v>
      </c>
      <c r="E56" s="70">
        <v>13.1</v>
      </c>
      <c r="F56" s="74">
        <v>7.4</v>
      </c>
      <c r="G56" s="72">
        <f t="shared" si="1"/>
        <v>34.733868696371253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0.72</v>
      </c>
      <c r="C57" s="69">
        <v>161</v>
      </c>
      <c r="D57" s="72">
        <f t="shared" si="0"/>
        <v>115.92</v>
      </c>
      <c r="E57" s="70">
        <v>13.1</v>
      </c>
      <c r="F57" s="74">
        <v>7.4</v>
      </c>
      <c r="G57" s="72">
        <f t="shared" si="1"/>
        <v>34.733868696371253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0.67</v>
      </c>
      <c r="C58" s="69">
        <v>161</v>
      </c>
      <c r="D58" s="72">
        <f t="shared" si="0"/>
        <v>107.87</v>
      </c>
      <c r="E58" s="70">
        <v>12.7</v>
      </c>
      <c r="F58" s="74">
        <v>7.4</v>
      </c>
      <c r="G58" s="72">
        <f t="shared" si="1"/>
        <v>35.468352531136276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0.74</v>
      </c>
      <c r="C59" s="69">
        <v>161</v>
      </c>
      <c r="D59" s="72">
        <f t="shared" si="0"/>
        <v>119.14</v>
      </c>
      <c r="E59" s="70">
        <v>14.1</v>
      </c>
      <c r="F59" s="74">
        <v>7.7</v>
      </c>
      <c r="G59" s="72">
        <f t="shared" si="1"/>
        <v>36.389505192936113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0.75</v>
      </c>
      <c r="C60" s="69">
        <v>161</v>
      </c>
      <c r="D60" s="72">
        <f t="shared" si="0"/>
        <v>120.75</v>
      </c>
      <c r="E60" s="70">
        <v>13.6</v>
      </c>
      <c r="F60" s="74">
        <v>7.7</v>
      </c>
      <c r="G60" s="72">
        <f t="shared" si="1"/>
        <v>37.66124146440027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0.74</v>
      </c>
      <c r="C61" s="69">
        <v>161</v>
      </c>
      <c r="D61" s="72">
        <f t="shared" si="0"/>
        <v>119.14</v>
      </c>
      <c r="E61" s="70">
        <v>13.3</v>
      </c>
      <c r="F61" s="74">
        <v>7.6</v>
      </c>
      <c r="G61" s="72">
        <f t="shared" si="1"/>
        <v>36.985804254465386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0.76</v>
      </c>
      <c r="C62" s="69">
        <v>161</v>
      </c>
      <c r="D62" s="72">
        <f t="shared" si="0"/>
        <v>122.36</v>
      </c>
      <c r="E62" s="70">
        <v>13.3</v>
      </c>
      <c r="F62" s="74">
        <v>7.6</v>
      </c>
      <c r="G62" s="72">
        <f t="shared" si="1"/>
        <v>37.06981797125151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0.75</v>
      </c>
      <c r="C63" s="69">
        <v>161</v>
      </c>
      <c r="D63" s="72">
        <f t="shared" si="0"/>
        <v>120.75</v>
      </c>
      <c r="E63" s="70">
        <v>13.3</v>
      </c>
      <c r="F63" s="74">
        <v>7.5</v>
      </c>
      <c r="G63" s="72">
        <f t="shared" si="1"/>
        <v>35.685984351445512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0.69</v>
      </c>
      <c r="C64" s="69">
        <v>161</v>
      </c>
      <c r="D64" s="72">
        <f t="shared" si="0"/>
        <v>111.08999999999999</v>
      </c>
      <c r="E64" s="70">
        <v>14</v>
      </c>
      <c r="F64" s="74">
        <v>7.5</v>
      </c>
      <c r="G64" s="72">
        <f t="shared" si="1"/>
        <v>33.830832271524855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0.74</v>
      </c>
      <c r="C65" s="69">
        <v>161</v>
      </c>
      <c r="D65" s="72">
        <f t="shared" si="0"/>
        <v>119.14</v>
      </c>
      <c r="E65" s="70">
        <v>13.3</v>
      </c>
      <c r="F65" s="74">
        <v>7.6</v>
      </c>
      <c r="G65" s="72">
        <f t="shared" si="1"/>
        <v>36.985804254465386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0.73</v>
      </c>
      <c r="C66" s="69">
        <v>161</v>
      </c>
      <c r="D66" s="72">
        <f t="shared" si="0"/>
        <v>117.53</v>
      </c>
      <c r="E66" s="70">
        <v>13.4</v>
      </c>
      <c r="F66" s="74">
        <v>7.6</v>
      </c>
      <c r="G66" s="72">
        <f t="shared" si="1"/>
        <v>36.699222668258216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0.79</v>
      </c>
      <c r="C67" s="69">
        <v>161</v>
      </c>
      <c r="D67" s="72">
        <f t="shared" si="0"/>
        <v>127.19000000000001</v>
      </c>
      <c r="E67" s="70">
        <v>13.4</v>
      </c>
      <c r="F67" s="74">
        <v>7.5</v>
      </c>
      <c r="G67" s="72">
        <f t="shared" si="1"/>
        <v>35.610867205645626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0.79</v>
      </c>
      <c r="C68" s="69">
        <v>161</v>
      </c>
      <c r="D68" s="72">
        <f t="shared" si="0"/>
        <v>127.19000000000001</v>
      </c>
      <c r="E68" s="70">
        <v>124</v>
      </c>
      <c r="F68" s="74">
        <v>7.4</v>
      </c>
      <c r="G68" s="72">
        <f t="shared" si="1"/>
        <v>-0.78969917554648228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0.77</v>
      </c>
      <c r="C69" s="69">
        <v>161</v>
      </c>
      <c r="D69" s="72">
        <f t="shared" si="0"/>
        <v>123.97</v>
      </c>
      <c r="E69" s="70">
        <v>13.9</v>
      </c>
      <c r="F69" s="74">
        <v>7.4</v>
      </c>
      <c r="G69" s="72">
        <f t="shared" si="1"/>
        <v>33.120331534446393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0.72</v>
      </c>
      <c r="C70" s="69">
        <v>161</v>
      </c>
      <c r="D70" s="72">
        <f t="shared" si="0"/>
        <v>115.92</v>
      </c>
      <c r="E70" s="70">
        <v>12.8</v>
      </c>
      <c r="F70" s="74">
        <v>7.4</v>
      </c>
      <c r="G70" s="72">
        <f t="shared" si="1"/>
        <v>35.433898554511842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0.74</v>
      </c>
      <c r="C71" s="69">
        <v>161</v>
      </c>
      <c r="D71" s="72">
        <f t="shared" si="0"/>
        <v>119.14</v>
      </c>
      <c r="E71" s="70">
        <v>13.4</v>
      </c>
      <c r="F71" s="74">
        <v>7.7</v>
      </c>
      <c r="G71" s="72">
        <f t="shared" si="1"/>
        <v>38.12146912460878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0.72</v>
      </c>
      <c r="C72" s="69">
        <v>161</v>
      </c>
      <c r="D72" s="72">
        <f t="shared" si="0"/>
        <v>115.92</v>
      </c>
      <c r="E72" s="70">
        <v>13.2</v>
      </c>
      <c r="F72" s="74">
        <v>7.7</v>
      </c>
      <c r="G72" s="72">
        <f t="shared" si="1"/>
        <v>38.54348801915657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0.76</v>
      </c>
      <c r="C73" s="69">
        <v>161</v>
      </c>
      <c r="D73" s="72">
        <f t="shared" si="0"/>
        <v>122.36</v>
      </c>
      <c r="E73" s="70">
        <v>12.4</v>
      </c>
      <c r="F73" s="74">
        <v>7.6</v>
      </c>
      <c r="G73" s="72">
        <f t="shared" si="1"/>
        <v>39.574489159170668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0.77</v>
      </c>
      <c r="C74" s="69">
        <v>161</v>
      </c>
      <c r="D74" s="72">
        <f t="shared" si="0"/>
        <v>123.97</v>
      </c>
      <c r="E74" s="70">
        <v>12.4</v>
      </c>
      <c r="F74" s="74">
        <v>7.6</v>
      </c>
      <c r="G74" s="72">
        <f t="shared" si="1"/>
        <v>39.618687241165951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0.77</v>
      </c>
      <c r="C75" s="69">
        <v>161</v>
      </c>
      <c r="D75" s="72">
        <f t="shared" si="0"/>
        <v>123.97</v>
      </c>
      <c r="E75" s="70">
        <v>12</v>
      </c>
      <c r="F75" s="74">
        <v>7.6</v>
      </c>
      <c r="G75" s="72">
        <f t="shared" si="1"/>
        <v>40.667031197496328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0.78</v>
      </c>
      <c r="C76" s="69">
        <v>161</v>
      </c>
      <c r="D76" s="72">
        <f t="shared" si="0"/>
        <v>125.58</v>
      </c>
      <c r="E76" s="70">
        <v>12</v>
      </c>
      <c r="F76" s="74">
        <v>7.6</v>
      </c>
      <c r="G76" s="72">
        <f t="shared" si="1"/>
        <v>40.712595810943732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0.81</v>
      </c>
      <c r="C77" s="69">
        <v>161</v>
      </c>
      <c r="D77" s="72">
        <f t="shared" si="0"/>
        <v>130.41</v>
      </c>
      <c r="E77" s="70">
        <v>11.6</v>
      </c>
      <c r="F77" s="74">
        <v>8</v>
      </c>
      <c r="G77" s="72">
        <f t="shared" si="1"/>
        <v>48.280957178412216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0.79</v>
      </c>
      <c r="C78" s="69">
        <v>161</v>
      </c>
      <c r="D78" s="72">
        <f t="shared" si="0"/>
        <v>127.19000000000001</v>
      </c>
      <c r="E78" s="70">
        <v>12</v>
      </c>
      <c r="F78" s="74">
        <v>7.9</v>
      </c>
      <c r="G78" s="72">
        <f t="shared" si="1"/>
        <v>45.278757288697143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0.67</v>
      </c>
      <c r="C79" s="69">
        <v>161</v>
      </c>
      <c r="D79" s="72">
        <f t="shared" si="0"/>
        <v>107.87</v>
      </c>
      <c r="E79" s="70">
        <v>12.5</v>
      </c>
      <c r="F79" s="74">
        <v>7.7</v>
      </c>
      <c r="G79" s="72">
        <f t="shared" si="1"/>
        <v>40.147739966961289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0.77</v>
      </c>
      <c r="C80" s="69">
        <v>161</v>
      </c>
      <c r="D80" s="72">
        <f t="shared" si="0"/>
        <v>123.97</v>
      </c>
      <c r="E80" s="70">
        <v>12.3</v>
      </c>
      <c r="F80" s="74">
        <v>7.6</v>
      </c>
      <c r="G80" s="72">
        <f t="shared" si="1"/>
        <v>39.877910410026928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0.82</v>
      </c>
      <c r="C81" s="69">
        <v>161</v>
      </c>
      <c r="D81" s="73">
        <f t="shared" si="0"/>
        <v>132.01999999999998</v>
      </c>
      <c r="E81" s="70">
        <v>12.3</v>
      </c>
      <c r="F81" s="74">
        <v>7.4</v>
      </c>
      <c r="G81" s="73">
        <f t="shared" si="1"/>
        <v>37.416973083760254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2026-01-31T21:34:22Z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