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26" documentId="8_{0A429D26-547E-420D-9841-02E5D385823E}" xr6:coauthVersionLast="47" xr6:coauthVersionMax="47" xr10:uidLastSave="{B0666B29-8429-4987-9068-857FC9134A45}"/>
  <workbookProtection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<sst xmlns="http://schemas.openxmlformats.org/spreadsheetml/2006/main" count="95" uniqueCount="56">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</sst>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topLeftCell="A54" zoomScaleNormal="100" zoomScaleSheetLayoutView="100" workbookViewId="0">
      <selection activeCell="F82" sqref="F82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46107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0.08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7.0000000000000007E-2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0.08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7.0000000000000007E-2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0.08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0.08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0.09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0.09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0.09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0.08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0.08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0.08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0.11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0.24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0.27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0.28000000000000003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0.2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0.12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0.09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0.08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0.08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0.08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0.08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0.08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0.08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0.2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0.22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0.13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0.1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0.09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0.09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46107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0.78</v>
      </c>
      <c r="C51" s="14">
        <v>161</v>
      </c>
      <c r="D51" s="71">
        <f>IF(B51="","",B51*C51)</f>
        <v>125.58</v>
      </c>
      <c r="E51" s="70">
        <v>12.3</v>
      </c>
      <c r="F51" s="74">
        <v>7.7</v>
      </c>
      <c r="G51" s="71">
        <f>IF(B51="","",IF(E51&lt;12.5,(0.353*$I$47)*(12.006+EXP(2.46-0.073*E51+0.125*B51+0.389*F51)),(0.361*$I$47)*(-2.261+EXP(2.69-0.065*E51+0.111*B51+0.361*F51))))</f>
        <v>41.337962489657215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0.86</v>
      </c>
      <c r="C52" s="69">
        <v>161</v>
      </c>
      <c r="D52" s="72">
        <f t="shared" ref="D52:D81" si="0">IF(B52="","",B52*C52)</f>
        <v>138.46</v>
      </c>
      <c r="E52" s="70">
        <v>12.7</v>
      </c>
      <c r="F52" s="74">
        <v>7.6</v>
      </c>
      <c r="G52" s="72">
        <f t="shared" ref="G52:G81" si="1">IF(B52="","",IF(E52&lt;12.5,(0.353*$I$47)*(12.006+EXP(2.46-0.073*E52+0.125*B52+0.389*F52)),(0.361*$I$47)*(-2.261+EXP(2.69-0.065*E52+0.111*B52+0.361*F52))))</f>
        <v>39.01625977557412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0.82</v>
      </c>
      <c r="C53" s="69">
        <v>161</v>
      </c>
      <c r="D53" s="72">
        <f t="shared" si="0"/>
        <v>132.01999999999998</v>
      </c>
      <c r="E53" s="70">
        <v>13.3</v>
      </c>
      <c r="F53" s="74">
        <v>7.5</v>
      </c>
      <c r="G53" s="72">
        <f t="shared" si="1"/>
        <v>35.970711218423666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0.9</v>
      </c>
      <c r="C54" s="69">
        <v>161</v>
      </c>
      <c r="D54" s="72">
        <f t="shared" si="0"/>
        <v>144.9</v>
      </c>
      <c r="E54" s="70">
        <v>12.9</v>
      </c>
      <c r="F54" s="74">
        <v>7.5</v>
      </c>
      <c r="G54" s="72">
        <f t="shared" si="1"/>
        <v>37.276479633320989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0.86</v>
      </c>
      <c r="C55" s="69">
        <v>161</v>
      </c>
      <c r="D55" s="72">
        <f t="shared" si="0"/>
        <v>138.46</v>
      </c>
      <c r="E55" s="70">
        <v>13</v>
      </c>
      <c r="F55" s="74">
        <v>7.4</v>
      </c>
      <c r="G55" s="72">
        <f t="shared" si="1"/>
        <v>35.526090892884355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0.86</v>
      </c>
      <c r="C56" s="69">
        <v>161</v>
      </c>
      <c r="D56" s="72">
        <f t="shared" si="0"/>
        <v>138.46</v>
      </c>
      <c r="E56" s="70">
        <v>12.4</v>
      </c>
      <c r="F56" s="74">
        <v>7.6</v>
      </c>
      <c r="G56" s="72">
        <f t="shared" si="1"/>
        <v>40.018965991418177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0.85</v>
      </c>
      <c r="C57" s="69">
        <v>161</v>
      </c>
      <c r="D57" s="72">
        <f t="shared" si="0"/>
        <v>136.85</v>
      </c>
      <c r="E57" s="70">
        <v>13.9</v>
      </c>
      <c r="F57" s="74">
        <v>7.7</v>
      </c>
      <c r="G57" s="72">
        <f t="shared" si="1"/>
        <v>37.339384471585994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0.87</v>
      </c>
      <c r="C58" s="69">
        <v>161</v>
      </c>
      <c r="D58" s="72">
        <f t="shared" si="0"/>
        <v>140.07</v>
      </c>
      <c r="E58" s="70">
        <v>14</v>
      </c>
      <c r="F58" s="74">
        <v>7.7</v>
      </c>
      <c r="G58" s="72">
        <f t="shared" si="1"/>
        <v>37.1764274569382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0.81</v>
      </c>
      <c r="C59" s="69">
        <v>161</v>
      </c>
      <c r="D59" s="72">
        <f t="shared" si="0"/>
        <v>130.41</v>
      </c>
      <c r="E59" s="70">
        <v>13.9</v>
      </c>
      <c r="F59" s="74">
        <v>7.6</v>
      </c>
      <c r="G59" s="72">
        <f t="shared" si="1"/>
        <v>35.82349099405392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0.82</v>
      </c>
      <c r="C60" s="69">
        <v>161</v>
      </c>
      <c r="D60" s="72">
        <f t="shared" si="0"/>
        <v>132.01999999999998</v>
      </c>
      <c r="E60" s="70">
        <v>13.9</v>
      </c>
      <c r="F60" s="74">
        <v>7.5</v>
      </c>
      <c r="G60" s="72">
        <f t="shared" si="1"/>
        <v>34.563637148388295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0.85</v>
      </c>
      <c r="C61" s="69">
        <v>161</v>
      </c>
      <c r="D61" s="72">
        <f t="shared" si="0"/>
        <v>136.85</v>
      </c>
      <c r="E61" s="70">
        <v>13</v>
      </c>
      <c r="F61" s="74">
        <v>7.5</v>
      </c>
      <c r="G61" s="72">
        <f t="shared" si="1"/>
        <v>36.820217093351204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0.79</v>
      </c>
      <c r="C62" s="69">
        <v>161</v>
      </c>
      <c r="D62" s="72">
        <f t="shared" si="0"/>
        <v>127.19000000000001</v>
      </c>
      <c r="E62" s="70">
        <v>13.1</v>
      </c>
      <c r="F62" s="74">
        <v>7.5</v>
      </c>
      <c r="G62" s="72">
        <f t="shared" si="1"/>
        <v>36.328166363168549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0.8</v>
      </c>
      <c r="C63" s="69">
        <v>161</v>
      </c>
      <c r="D63" s="72">
        <f t="shared" si="0"/>
        <v>128.80000000000001</v>
      </c>
      <c r="E63" s="70">
        <v>13.1</v>
      </c>
      <c r="F63" s="74">
        <v>7.5</v>
      </c>
      <c r="G63" s="72">
        <f t="shared" si="1"/>
        <v>36.36941952441051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0.87</v>
      </c>
      <c r="C64" s="69">
        <v>161</v>
      </c>
      <c r="D64" s="72">
        <f t="shared" si="0"/>
        <v>140.07</v>
      </c>
      <c r="E64" s="70">
        <v>12.9</v>
      </c>
      <c r="F64" s="74">
        <v>7.8</v>
      </c>
      <c r="G64" s="72">
        <f t="shared" si="1"/>
        <v>41.492476490569281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0.8</v>
      </c>
      <c r="C65" s="69">
        <v>161</v>
      </c>
      <c r="D65" s="72">
        <f t="shared" si="0"/>
        <v>128.80000000000001</v>
      </c>
      <c r="E65" s="70">
        <v>13</v>
      </c>
      <c r="F65" s="74">
        <v>7.9</v>
      </c>
      <c r="G65" s="72">
        <f t="shared" si="1"/>
        <v>42.426230197182143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0.79</v>
      </c>
      <c r="C66" s="69">
        <v>161</v>
      </c>
      <c r="D66" s="72">
        <f t="shared" si="0"/>
        <v>127.19000000000001</v>
      </c>
      <c r="E66" s="70">
        <v>13.2</v>
      </c>
      <c r="F66" s="74">
        <v>7.9</v>
      </c>
      <c r="G66" s="72">
        <f t="shared" si="1"/>
        <v>41.820363651175519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0.81</v>
      </c>
      <c r="C67" s="69">
        <v>161</v>
      </c>
      <c r="D67" s="72">
        <f t="shared" si="0"/>
        <v>130.41</v>
      </c>
      <c r="E67" s="70">
        <v>13</v>
      </c>
      <c r="F67" s="74">
        <v>7.8</v>
      </c>
      <c r="G67" s="72">
        <f t="shared" si="1"/>
        <v>40.939341641791195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0.68</v>
      </c>
      <c r="C68" s="69">
        <v>161</v>
      </c>
      <c r="D68" s="72">
        <f t="shared" si="0"/>
        <v>109.48</v>
      </c>
      <c r="E68" s="70">
        <v>14.8</v>
      </c>
      <c r="F68" s="74">
        <v>7.8</v>
      </c>
      <c r="G68" s="72">
        <f t="shared" si="1"/>
        <v>35.796753764574376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0.64</v>
      </c>
      <c r="C69" s="69">
        <v>161</v>
      </c>
      <c r="D69" s="72">
        <f t="shared" si="0"/>
        <v>103.04</v>
      </c>
      <c r="E69" s="70">
        <v>15</v>
      </c>
      <c r="F69" s="74">
        <v>7.7</v>
      </c>
      <c r="G69" s="72">
        <f t="shared" si="1"/>
        <v>33.888047098674647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0.65</v>
      </c>
      <c r="C70" s="69">
        <v>161</v>
      </c>
      <c r="D70" s="72">
        <f t="shared" si="0"/>
        <v>104.65</v>
      </c>
      <c r="E70" s="70">
        <v>14.4</v>
      </c>
      <c r="F70" s="74">
        <v>7.6</v>
      </c>
      <c r="G70" s="72">
        <f t="shared" si="1"/>
        <v>34.027490611137402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0.55000000000000004</v>
      </c>
      <c r="C71" s="69">
        <v>161</v>
      </c>
      <c r="D71" s="72">
        <f t="shared" si="0"/>
        <v>88.550000000000011</v>
      </c>
      <c r="E71" s="70">
        <v>14.2</v>
      </c>
      <c r="F71" s="74">
        <v>8</v>
      </c>
      <c r="G71" s="72">
        <f t="shared" si="1"/>
        <v>39.516887371652579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0.56999999999999995</v>
      </c>
      <c r="C72" s="69">
        <v>161</v>
      </c>
      <c r="D72" s="72">
        <f t="shared" si="0"/>
        <v>91.77</v>
      </c>
      <c r="E72" s="70">
        <v>13.4</v>
      </c>
      <c r="F72" s="74">
        <v>7.8</v>
      </c>
      <c r="G72" s="72">
        <f t="shared" si="1"/>
        <v>38.798178636591395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0.56999999999999995</v>
      </c>
      <c r="C73" s="69">
        <v>161</v>
      </c>
      <c r="D73" s="72">
        <f t="shared" si="0"/>
        <v>91.77</v>
      </c>
      <c r="E73" s="70">
        <v>14.2</v>
      </c>
      <c r="F73" s="74">
        <v>7.7</v>
      </c>
      <c r="G73" s="72">
        <f t="shared" si="1"/>
        <v>35.457468791719471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0.56999999999999995</v>
      </c>
      <c r="C74" s="69">
        <v>161</v>
      </c>
      <c r="D74" s="72">
        <f t="shared" si="0"/>
        <v>91.77</v>
      </c>
      <c r="E74" s="70">
        <v>13.9</v>
      </c>
      <c r="F74" s="74">
        <v>7.5</v>
      </c>
      <c r="G74" s="72">
        <f t="shared" si="1"/>
        <v>33.595343298373891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0.56000000000000005</v>
      </c>
      <c r="C75" s="69">
        <v>161</v>
      </c>
      <c r="D75" s="72">
        <f t="shared" si="0"/>
        <v>90.160000000000011</v>
      </c>
      <c r="E75" s="70">
        <v>13.9</v>
      </c>
      <c r="F75" s="74">
        <v>7.5</v>
      </c>
      <c r="G75" s="72">
        <f t="shared" si="1"/>
        <v>33.557167653405351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0.61</v>
      </c>
      <c r="C76" s="69">
        <v>161</v>
      </c>
      <c r="D76" s="72">
        <f t="shared" si="0"/>
        <v>98.21</v>
      </c>
      <c r="E76" s="70">
        <v>13.4</v>
      </c>
      <c r="F76" s="74">
        <v>7.4</v>
      </c>
      <c r="G76" s="72">
        <f t="shared" si="1"/>
        <v>33.624261156184438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0.6</v>
      </c>
      <c r="C77" s="69">
        <v>161</v>
      </c>
      <c r="D77" s="72">
        <f t="shared" si="0"/>
        <v>96.6</v>
      </c>
      <c r="E77" s="70">
        <v>13.3</v>
      </c>
      <c r="F77" s="74">
        <v>7.4</v>
      </c>
      <c r="G77" s="72">
        <f t="shared" si="1"/>
        <v>33.810396539228492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0.63</v>
      </c>
      <c r="C78" s="69">
        <v>161</v>
      </c>
      <c r="D78" s="72">
        <f t="shared" si="0"/>
        <v>101.43</v>
      </c>
      <c r="E78" s="70">
        <v>13.6</v>
      </c>
      <c r="F78" s="74">
        <v>7.3</v>
      </c>
      <c r="G78" s="72">
        <f t="shared" si="1"/>
        <v>32.046952336346614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0.7</v>
      </c>
      <c r="C79" s="69">
        <v>161</v>
      </c>
      <c r="D79" s="72">
        <f t="shared" si="0"/>
        <v>112.69999999999999</v>
      </c>
      <c r="E79" s="70">
        <v>13.5</v>
      </c>
      <c r="F79" s="74">
        <v>7.3</v>
      </c>
      <c r="G79" s="72">
        <f t="shared" si="1"/>
        <v>32.519271804305447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0.68</v>
      </c>
      <c r="C80" s="69">
        <v>161</v>
      </c>
      <c r="D80" s="72">
        <f t="shared" si="0"/>
        <v>109.48</v>
      </c>
      <c r="E80" s="70">
        <v>13.6</v>
      </c>
      <c r="F80" s="74">
        <v>7.3</v>
      </c>
      <c r="G80" s="72">
        <f t="shared" si="1"/>
        <v>32.229850019960097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0.69</v>
      </c>
      <c r="C81" s="69">
        <v>161</v>
      </c>
      <c r="D81" s="73">
        <f t="shared" si="0"/>
        <v>111.08999999999999</v>
      </c>
      <c r="E81" s="70">
        <v>13.5</v>
      </c>
      <c r="F81" s="74">
        <v>7.7</v>
      </c>
      <c r="G81" s="73">
        <f t="shared" si="1"/>
        <v>37.65508556289118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2026-04-01T12:07:41Z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