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321B6690-4DAA-1C40-83E8-696DBD023E7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<sst xmlns="http://schemas.openxmlformats.org/spreadsheetml/2006/main" count="66" uniqueCount="58">
  <si>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</si>
  <si>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</si>
  <si>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</si>
  <si>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</si>
  <si>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</si>
  <si>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</si>
  <si>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</si>
  <si>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</si>
  <si>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</si>
  <si>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</si>
  <si>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</si>
  <si>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</si>
  <si>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</si>
  <si>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</si>
  <si>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</si>
  <si>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</si>
  <si>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</si>
  <si>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</si>
  <si>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</si>
  <si>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</si>
  <si>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</si>
  <si>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</si>
  <si>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</si>
  <si>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</si>
  <si>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</si>
  <si>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</si>
  <si>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</si>
  <si>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</si>
  <si>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</si>
  <si>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</si>
  <si>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</si>
  <si>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</si>
  <si>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</si>
  <si>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</si>
  <si>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</si>
  <si>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</si>
  <si>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</si>
  <si>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</si>
  <si>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</si>
  <si>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</si>
  <si>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</si>
  <si>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</si>
  <si>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</si>
  <si>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</si>
  <si>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</si>
  <si>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</si>
  <si>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</si>
  <si>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</si>
  <si>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</si>
  <si>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</si>
  <si>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</si>
  <si>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Jackson</t>
  </si>
  <si>
    <t>91556</t>
  </si>
  <si>
    <t>Cascade Gorge Properties</t>
  </si>
  <si>
    <t xml:space="preserve">Yes </t>
  </si>
  <si>
    <t>PRINTED NAME: Salena Su</t>
  </si>
  <si>
    <t>DATE: 4/2/2025</t>
  </si>
  <si>
    <t>PHONE #: ( 541 ) 287 - 2197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</si>
</sst>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5" fontId="1" fillId="0" borderId="21" xfId="0" applyNumberFormat="1" applyFont="1" applyBorder="1" applyAlignment="1" applyProtection="1">
      <alignment horizontal="center" vertical="center"/>
      <protection locked="0"/>
    </xf>
    <xf numFmtId="15" fontId="6" fillId="0" borderId="1" xfId="0" applyNumberFormat="1" applyFont="1" applyBorder="1" applyAlignment="1" applyProtection="1">
      <alignment horizontal="center" vertical="center"/>
      <protection locked="0"/>
    </xf>
    <xf numFmtId="16" fontId="7" fillId="0" borderId="5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48" zoomScaleNormal="100" zoomScaleSheetLayoutView="80" workbookViewId="0">
      <selection activeCell="I72" sqref="I72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9" t="s">
        <v>47</v>
      </c>
      <c r="B1" s="119"/>
      <c r="C1" s="119"/>
      <c r="D1" s="119"/>
      <c r="E1" s="119"/>
      <c r="F1" s="119"/>
      <c r="G1" s="54" t="s">
        <v>4</v>
      </c>
      <c r="H1" s="43" t="s">
        <v>51</v>
      </c>
    </row>
    <row r="2" spans="1:8" s="3" customFormat="1" ht="24" customHeight="1" x14ac:dyDescent="0.15">
      <c r="A2" s="103" t="s">
        <v>44</v>
      </c>
      <c r="B2" s="103"/>
      <c r="C2" s="103"/>
      <c r="D2" s="103"/>
      <c r="E2" s="103"/>
      <c r="F2" s="103"/>
      <c r="G2" s="55" t="s">
        <v>10</v>
      </c>
      <c r="H2" s="87">
        <v>45749</v>
      </c>
    </row>
    <row r="3" spans="1:8" s="19" customFormat="1" ht="24" customHeight="1" x14ac:dyDescent="0.15">
      <c r="A3" s="56" t="s">
        <v>20</v>
      </c>
      <c r="B3" s="125" t="s">
        <v>53</v>
      </c>
      <c r="C3" s="125"/>
      <c r="D3" s="126"/>
      <c r="E3" s="42" t="s">
        <v>46</v>
      </c>
      <c r="F3" s="42" t="s">
        <v>52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20" t="s">
        <v>38</v>
      </c>
      <c r="H4" s="121"/>
    </row>
    <row r="5" spans="1:8" ht="24" customHeight="1" thickTop="1" x14ac:dyDescent="0.15">
      <c r="A5" s="63">
        <v>1</v>
      </c>
      <c r="B5" s="20">
        <v>0</v>
      </c>
      <c r="C5" s="21">
        <v>0</v>
      </c>
      <c r="D5" s="64">
        <f>IF(B5="","",B5-C5)</f>
        <v>0</v>
      </c>
      <c r="E5" s="22"/>
      <c r="F5" s="23">
        <v>0.02</v>
      </c>
      <c r="G5" s="122">
        <v>0.02</v>
      </c>
      <c r="H5" s="123"/>
    </row>
    <row r="6" spans="1:8" ht="24" customHeight="1" x14ac:dyDescent="0.15">
      <c r="A6" s="65">
        <v>2</v>
      </c>
      <c r="B6" s="24">
        <v>0</v>
      </c>
      <c r="C6" s="25">
        <v>0</v>
      </c>
      <c r="D6" s="66">
        <f t="shared" ref="D6:D35" si="0">IF(B6="","",B6-C6)</f>
        <v>0</v>
      </c>
      <c r="E6" s="26"/>
      <c r="F6" s="27">
        <v>0.02</v>
      </c>
      <c r="G6" s="91">
        <v>0.02</v>
      </c>
      <c r="H6" s="92"/>
    </row>
    <row r="7" spans="1:8" ht="24" customHeight="1" x14ac:dyDescent="0.15">
      <c r="A7" s="65">
        <v>3</v>
      </c>
      <c r="B7" s="24">
        <v>44</v>
      </c>
      <c r="C7" s="25">
        <v>42</v>
      </c>
      <c r="D7" s="66">
        <f t="shared" si="0"/>
        <v>2</v>
      </c>
      <c r="E7" s="26"/>
      <c r="F7" s="27">
        <v>0.02</v>
      </c>
      <c r="G7" s="91">
        <v>0.02</v>
      </c>
      <c r="H7" s="92"/>
    </row>
    <row r="8" spans="1:8" ht="24" customHeight="1" x14ac:dyDescent="0.15">
      <c r="A8" s="65">
        <v>4</v>
      </c>
      <c r="B8" s="24">
        <v>0</v>
      </c>
      <c r="C8" s="25">
        <v>0</v>
      </c>
      <c r="D8" s="66">
        <f t="shared" si="0"/>
        <v>0</v>
      </c>
      <c r="E8" s="26"/>
      <c r="F8" s="27">
        <v>0.02</v>
      </c>
      <c r="G8" s="91">
        <v>0.02</v>
      </c>
      <c r="H8" s="92"/>
    </row>
    <row r="9" spans="1:8" ht="24" customHeight="1" x14ac:dyDescent="0.15">
      <c r="A9" s="65">
        <v>5</v>
      </c>
      <c r="B9" s="24">
        <v>44</v>
      </c>
      <c r="C9" s="25">
        <v>42</v>
      </c>
      <c r="D9" s="66">
        <f t="shared" si="0"/>
        <v>2</v>
      </c>
      <c r="E9" s="26"/>
      <c r="F9" s="27">
        <v>0.02</v>
      </c>
      <c r="G9" s="91">
        <v>0.02</v>
      </c>
      <c r="H9" s="92"/>
    </row>
    <row r="10" spans="1:8" ht="24" customHeight="1" x14ac:dyDescent="0.15">
      <c r="A10" s="65">
        <v>6</v>
      </c>
      <c r="B10" s="24">
        <v>0</v>
      </c>
      <c r="C10" s="25">
        <v>0</v>
      </c>
      <c r="D10" s="66">
        <f t="shared" si="0"/>
        <v>0</v>
      </c>
      <c r="E10" s="26"/>
      <c r="F10" s="27">
        <v>0.02</v>
      </c>
      <c r="G10" s="91">
        <v>0.02</v>
      </c>
      <c r="H10" s="92"/>
    </row>
    <row r="11" spans="1:8" ht="24" customHeight="1" x14ac:dyDescent="0.15">
      <c r="A11" s="65">
        <v>7</v>
      </c>
      <c r="B11" s="24">
        <v>0</v>
      </c>
      <c r="C11" s="25">
        <v>0</v>
      </c>
      <c r="D11" s="66">
        <f t="shared" si="0"/>
        <v>0</v>
      </c>
      <c r="E11" s="26"/>
      <c r="F11" s="27">
        <v>0.02</v>
      </c>
      <c r="G11" s="91">
        <v>0.02</v>
      </c>
      <c r="H11" s="92"/>
    </row>
    <row r="12" spans="1:8" ht="24" customHeight="1" x14ac:dyDescent="0.15">
      <c r="A12" s="65">
        <v>8</v>
      </c>
      <c r="B12" s="24">
        <v>0</v>
      </c>
      <c r="C12" s="25">
        <v>0</v>
      </c>
      <c r="D12" s="66">
        <f t="shared" si="0"/>
        <v>0</v>
      </c>
      <c r="E12" s="26"/>
      <c r="F12" s="27">
        <v>0.02</v>
      </c>
      <c r="G12" s="91">
        <v>0.02</v>
      </c>
      <c r="H12" s="92"/>
    </row>
    <row r="13" spans="1:8" ht="24" customHeight="1" x14ac:dyDescent="0.15">
      <c r="A13" s="65">
        <v>9</v>
      </c>
      <c r="B13" s="24">
        <v>44</v>
      </c>
      <c r="C13" s="25">
        <v>42</v>
      </c>
      <c r="D13" s="66">
        <f t="shared" si="0"/>
        <v>2</v>
      </c>
      <c r="E13" s="26"/>
      <c r="F13" s="27">
        <v>0.02</v>
      </c>
      <c r="G13" s="91">
        <v>0.02</v>
      </c>
      <c r="H13" s="92"/>
    </row>
    <row r="14" spans="1:8" ht="24" customHeight="1" x14ac:dyDescent="0.15">
      <c r="A14" s="65">
        <v>10</v>
      </c>
      <c r="B14" s="24">
        <v>0</v>
      </c>
      <c r="C14" s="25">
        <v>0</v>
      </c>
      <c r="D14" s="66">
        <f t="shared" si="0"/>
        <v>0</v>
      </c>
      <c r="E14" s="26"/>
      <c r="F14" s="27">
        <v>0.02</v>
      </c>
      <c r="G14" s="91">
        <v>0.02</v>
      </c>
      <c r="H14" s="92"/>
    </row>
    <row r="15" spans="1:8" ht="24" customHeight="1" x14ac:dyDescent="0.15">
      <c r="A15" s="65">
        <v>11</v>
      </c>
      <c r="B15" s="24">
        <v>44</v>
      </c>
      <c r="C15" s="25">
        <v>42</v>
      </c>
      <c r="D15" s="66">
        <f t="shared" si="0"/>
        <v>2</v>
      </c>
      <c r="E15" s="26"/>
      <c r="F15" s="27">
        <v>0.02</v>
      </c>
      <c r="G15" s="91">
        <v>0.02</v>
      </c>
      <c r="H15" s="92"/>
    </row>
    <row r="16" spans="1:8" ht="24" customHeight="1" x14ac:dyDescent="0.15">
      <c r="A16" s="65">
        <v>12</v>
      </c>
      <c r="B16" s="24">
        <v>0</v>
      </c>
      <c r="C16" s="25">
        <v>0</v>
      </c>
      <c r="D16" s="66">
        <f t="shared" si="0"/>
        <v>0</v>
      </c>
      <c r="E16" s="26"/>
      <c r="F16" s="27">
        <v>0.02</v>
      </c>
      <c r="G16" s="91">
        <v>0.02</v>
      </c>
      <c r="H16" s="92"/>
    </row>
    <row r="17" spans="1:8" ht="24" customHeight="1" x14ac:dyDescent="0.15">
      <c r="A17" s="65">
        <v>13</v>
      </c>
      <c r="B17" s="24">
        <v>0</v>
      </c>
      <c r="C17" s="25">
        <v>0</v>
      </c>
      <c r="D17" s="66">
        <f t="shared" si="0"/>
        <v>0</v>
      </c>
      <c r="E17" s="26"/>
      <c r="F17" s="27">
        <v>0.02</v>
      </c>
      <c r="G17" s="91">
        <v>0.02</v>
      </c>
      <c r="H17" s="92"/>
    </row>
    <row r="18" spans="1:8" ht="24" customHeight="1" x14ac:dyDescent="0.15">
      <c r="A18" s="65">
        <v>14</v>
      </c>
      <c r="B18" s="24">
        <v>44</v>
      </c>
      <c r="C18" s="25">
        <v>42</v>
      </c>
      <c r="D18" s="66">
        <f t="shared" si="0"/>
        <v>2</v>
      </c>
      <c r="E18" s="26"/>
      <c r="F18" s="27">
        <v>0.02</v>
      </c>
      <c r="G18" s="91">
        <v>0.02</v>
      </c>
      <c r="H18" s="92"/>
    </row>
    <row r="19" spans="1:8" ht="24" customHeight="1" x14ac:dyDescent="0.15">
      <c r="A19" s="65">
        <v>15</v>
      </c>
      <c r="B19" s="24">
        <v>0</v>
      </c>
      <c r="C19" s="25">
        <v>0</v>
      </c>
      <c r="D19" s="66">
        <f t="shared" si="0"/>
        <v>0</v>
      </c>
      <c r="E19" s="26"/>
      <c r="F19" s="27">
        <v>0.02</v>
      </c>
      <c r="G19" s="91">
        <v>0.02</v>
      </c>
      <c r="H19" s="92"/>
    </row>
    <row r="20" spans="1:8" ht="24" customHeight="1" x14ac:dyDescent="0.15">
      <c r="A20" s="65">
        <v>16</v>
      </c>
      <c r="B20" s="24">
        <v>0</v>
      </c>
      <c r="C20" s="25">
        <v>0</v>
      </c>
      <c r="D20" s="66">
        <f t="shared" si="0"/>
        <v>0</v>
      </c>
      <c r="E20" s="26"/>
      <c r="F20" s="27">
        <v>0.02</v>
      </c>
      <c r="G20" s="91">
        <v>0.02</v>
      </c>
      <c r="H20" s="92"/>
    </row>
    <row r="21" spans="1:8" ht="24" customHeight="1" x14ac:dyDescent="0.15">
      <c r="A21" s="65">
        <v>17</v>
      </c>
      <c r="B21" s="24">
        <v>0</v>
      </c>
      <c r="C21" s="25">
        <v>0</v>
      </c>
      <c r="D21" s="66">
        <f t="shared" si="0"/>
        <v>0</v>
      </c>
      <c r="E21" s="26"/>
      <c r="F21" s="27">
        <v>0.02</v>
      </c>
      <c r="G21" s="91">
        <v>0.02</v>
      </c>
      <c r="H21" s="92"/>
    </row>
    <row r="22" spans="1:8" ht="24" customHeight="1" x14ac:dyDescent="0.15">
      <c r="A22" s="65">
        <v>18</v>
      </c>
      <c r="B22" s="24">
        <v>44</v>
      </c>
      <c r="C22" s="25">
        <v>42</v>
      </c>
      <c r="D22" s="66">
        <f t="shared" si="0"/>
        <v>2</v>
      </c>
      <c r="E22" s="26"/>
      <c r="F22" s="27">
        <v>0.02</v>
      </c>
      <c r="G22" s="91">
        <v>0.02</v>
      </c>
      <c r="H22" s="92"/>
    </row>
    <row r="23" spans="1:8" ht="24" customHeight="1" x14ac:dyDescent="0.15">
      <c r="A23" s="65">
        <v>19</v>
      </c>
      <c r="B23" s="24">
        <v>44</v>
      </c>
      <c r="C23" s="25">
        <v>42</v>
      </c>
      <c r="D23" s="66">
        <f t="shared" si="0"/>
        <v>2</v>
      </c>
      <c r="E23" s="26"/>
      <c r="F23" s="27">
        <v>0.02</v>
      </c>
      <c r="G23" s="91">
        <v>0.02</v>
      </c>
      <c r="H23" s="92"/>
    </row>
    <row r="24" spans="1:8" ht="24" customHeight="1" x14ac:dyDescent="0.15">
      <c r="A24" s="65">
        <v>20</v>
      </c>
      <c r="B24" s="24">
        <v>44</v>
      </c>
      <c r="C24" s="25">
        <v>42</v>
      </c>
      <c r="D24" s="66">
        <f t="shared" si="0"/>
        <v>2</v>
      </c>
      <c r="E24" s="26"/>
      <c r="F24" s="27">
        <v>0.02</v>
      </c>
      <c r="G24" s="91">
        <v>0.02</v>
      </c>
      <c r="H24" s="92"/>
    </row>
    <row r="25" spans="1:8" ht="24" customHeight="1" x14ac:dyDescent="0.15">
      <c r="A25" s="65">
        <v>21</v>
      </c>
      <c r="B25" s="24">
        <v>0</v>
      </c>
      <c r="C25" s="25">
        <v>0</v>
      </c>
      <c r="D25" s="66">
        <f t="shared" si="0"/>
        <v>0</v>
      </c>
      <c r="E25" s="26"/>
      <c r="F25" s="27">
        <v>0.02</v>
      </c>
      <c r="G25" s="91">
        <v>0.02</v>
      </c>
      <c r="H25" s="92"/>
    </row>
    <row r="26" spans="1:8" ht="24" customHeight="1" x14ac:dyDescent="0.15">
      <c r="A26" s="65">
        <v>22</v>
      </c>
      <c r="B26" s="24">
        <v>0</v>
      </c>
      <c r="C26" s="25">
        <v>0</v>
      </c>
      <c r="D26" s="66">
        <f t="shared" si="0"/>
        <v>0</v>
      </c>
      <c r="E26" s="26"/>
      <c r="F26" s="27">
        <v>0.02</v>
      </c>
      <c r="G26" s="91">
        <v>0.02</v>
      </c>
      <c r="H26" s="92"/>
    </row>
    <row r="27" spans="1:8" ht="24" customHeight="1" x14ac:dyDescent="0.15">
      <c r="A27" s="65">
        <v>23</v>
      </c>
      <c r="B27" s="24">
        <v>0</v>
      </c>
      <c r="C27" s="25">
        <v>0</v>
      </c>
      <c r="D27" s="66">
        <f t="shared" si="0"/>
        <v>0</v>
      </c>
      <c r="E27" s="26"/>
      <c r="F27" s="27">
        <v>0.02</v>
      </c>
      <c r="G27" s="91">
        <v>0.02</v>
      </c>
      <c r="H27" s="92"/>
    </row>
    <row r="28" spans="1:8" ht="24" customHeight="1" x14ac:dyDescent="0.15">
      <c r="A28" s="65">
        <v>24</v>
      </c>
      <c r="B28" s="24">
        <v>44</v>
      </c>
      <c r="C28" s="25">
        <v>42</v>
      </c>
      <c r="D28" s="66">
        <f t="shared" si="0"/>
        <v>2</v>
      </c>
      <c r="E28" s="26"/>
      <c r="F28" s="27">
        <v>0.02</v>
      </c>
      <c r="G28" s="91">
        <v>0.02</v>
      </c>
      <c r="H28" s="92"/>
    </row>
    <row r="29" spans="1:8" ht="24" customHeight="1" x14ac:dyDescent="0.15">
      <c r="A29" s="65">
        <v>25</v>
      </c>
      <c r="B29" s="24">
        <v>44</v>
      </c>
      <c r="C29" s="25">
        <v>42</v>
      </c>
      <c r="D29" s="66">
        <f t="shared" si="0"/>
        <v>2</v>
      </c>
      <c r="E29" s="26"/>
      <c r="F29" s="27">
        <v>0.02</v>
      </c>
      <c r="G29" s="91">
        <v>0.02</v>
      </c>
      <c r="H29" s="92"/>
    </row>
    <row r="30" spans="1:8" ht="24" customHeight="1" x14ac:dyDescent="0.15">
      <c r="A30" s="65">
        <v>26</v>
      </c>
      <c r="B30" s="24">
        <v>44</v>
      </c>
      <c r="C30" s="25">
        <v>42</v>
      </c>
      <c r="D30" s="66">
        <f t="shared" si="0"/>
        <v>2</v>
      </c>
      <c r="E30" s="26"/>
      <c r="F30" s="27">
        <v>0.02</v>
      </c>
      <c r="G30" s="91">
        <v>0.02</v>
      </c>
      <c r="H30" s="92"/>
    </row>
    <row r="31" spans="1:8" ht="24" customHeight="1" x14ac:dyDescent="0.15">
      <c r="A31" s="65">
        <v>27</v>
      </c>
      <c r="B31" s="24">
        <v>44</v>
      </c>
      <c r="C31" s="25">
        <v>0</v>
      </c>
      <c r="D31" s="66">
        <f t="shared" si="0"/>
        <v>44</v>
      </c>
      <c r="E31" s="26"/>
      <c r="F31" s="27">
        <v>0.02</v>
      </c>
      <c r="G31" s="91">
        <v>0.02</v>
      </c>
      <c r="H31" s="92"/>
    </row>
    <row r="32" spans="1:8" ht="24" customHeight="1" x14ac:dyDescent="0.15">
      <c r="A32" s="65">
        <v>28</v>
      </c>
      <c r="B32" s="24">
        <v>0</v>
      </c>
      <c r="C32" s="25">
        <v>0</v>
      </c>
      <c r="D32" s="66">
        <f t="shared" si="0"/>
        <v>0</v>
      </c>
      <c r="E32" s="26"/>
      <c r="F32" s="27">
        <v>0.02</v>
      </c>
      <c r="G32" s="91">
        <v>0.02</v>
      </c>
      <c r="H32" s="92"/>
    </row>
    <row r="33" spans="1:9" ht="24" customHeight="1" x14ac:dyDescent="0.15">
      <c r="A33" s="65">
        <v>29</v>
      </c>
      <c r="B33" s="24">
        <v>0</v>
      </c>
      <c r="C33" s="25">
        <v>0</v>
      </c>
      <c r="D33" s="66">
        <f t="shared" si="0"/>
        <v>0</v>
      </c>
      <c r="E33" s="26"/>
      <c r="F33" s="27">
        <v>0.02</v>
      </c>
      <c r="G33" s="91">
        <v>0.02</v>
      </c>
      <c r="H33" s="92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0.02</v>
      </c>
      <c r="G34" s="91">
        <v>0.02</v>
      </c>
      <c r="H34" s="92"/>
    </row>
    <row r="35" spans="1:9" ht="24" customHeight="1" thickBot="1" x14ac:dyDescent="0.2">
      <c r="A35" s="67">
        <v>31</v>
      </c>
      <c r="B35" s="28">
        <v>44</v>
      </c>
      <c r="C35" s="29">
        <v>42</v>
      </c>
      <c r="D35" s="68">
        <f t="shared" si="0"/>
        <v>2</v>
      </c>
      <c r="E35" s="30"/>
      <c r="F35" s="31">
        <v>0.02</v>
      </c>
      <c r="G35" s="127">
        <v>0.02</v>
      </c>
      <c r="H35" s="128"/>
    </row>
    <row r="36" spans="1:9" s="4" customFormat="1" ht="24" customHeight="1" thickTop="1" x14ac:dyDescent="0.15">
      <c r="A36" s="93" t="s">
        <v>26</v>
      </c>
      <c r="B36" s="94"/>
      <c r="C36" s="94"/>
      <c r="D36" s="94"/>
      <c r="E36" s="95"/>
      <c r="F36" s="93" t="s">
        <v>14</v>
      </c>
      <c r="G36" s="94"/>
      <c r="H36" s="95"/>
    </row>
    <row r="37" spans="1:9" s="33" customFormat="1" ht="28.5" customHeight="1" x14ac:dyDescent="0.15">
      <c r="A37" s="118" t="s">
        <v>17</v>
      </c>
      <c r="B37" s="98"/>
      <c r="C37" s="98"/>
      <c r="D37" s="98"/>
      <c r="E37" s="32" t="s">
        <v>54</v>
      </c>
      <c r="F37" s="69" t="s">
        <v>19</v>
      </c>
      <c r="G37" s="98" t="s">
        <v>22</v>
      </c>
      <c r="H37" s="99"/>
    </row>
    <row r="38" spans="1:9" s="33" customFormat="1" ht="24" customHeight="1" thickBot="1" x14ac:dyDescent="0.2">
      <c r="A38" s="96" t="s">
        <v>18</v>
      </c>
      <c r="B38" s="97"/>
      <c r="C38" s="97"/>
      <c r="D38" s="97"/>
      <c r="E38" s="34" t="s">
        <v>54</v>
      </c>
      <c r="F38" s="40" t="s">
        <v>54</v>
      </c>
      <c r="G38" s="112" t="s">
        <v>54</v>
      </c>
      <c r="H38" s="113"/>
    </row>
    <row r="39" spans="1:9" s="4" customFormat="1" ht="24" customHeight="1" thickTop="1" thickBot="1" x14ac:dyDescent="0.2">
      <c r="A39" s="109" t="s">
        <v>31</v>
      </c>
      <c r="B39" s="110"/>
      <c r="C39" s="110"/>
      <c r="D39" s="110"/>
      <c r="E39" s="111"/>
      <c r="F39" s="106" t="s">
        <v>55</v>
      </c>
      <c r="G39" s="107"/>
      <c r="H39" s="108"/>
    </row>
    <row r="40" spans="1:9" s="4" customFormat="1" ht="24" customHeight="1" thickTop="1" thickBot="1" x14ac:dyDescent="0.2">
      <c r="A40" s="132" t="s">
        <v>32</v>
      </c>
      <c r="B40" s="133"/>
      <c r="C40" s="133"/>
      <c r="D40" s="133"/>
      <c r="E40" s="134"/>
      <c r="F40" s="106" t="s">
        <v>15</v>
      </c>
      <c r="G40" s="108"/>
      <c r="H40" s="35" t="s">
        <v>56</v>
      </c>
    </row>
    <row r="41" spans="1:9" s="4" customFormat="1" ht="27.75" customHeight="1" thickTop="1" thickBot="1" x14ac:dyDescent="0.2">
      <c r="A41" s="114" t="s">
        <v>33</v>
      </c>
      <c r="B41" s="115"/>
      <c r="C41" s="115"/>
      <c r="D41" s="115"/>
      <c r="E41" s="116"/>
      <c r="F41" s="106" t="s">
        <v>57</v>
      </c>
      <c r="G41" s="108"/>
      <c r="H41" s="35" t="s">
        <v>16</v>
      </c>
      <c r="I41" s="47"/>
    </row>
    <row r="42" spans="1:9" s="4" customFormat="1" ht="24" customHeight="1" thickTop="1" x14ac:dyDescent="0.15">
      <c r="A42" s="100" t="s">
        <v>35</v>
      </c>
      <c r="B42" s="100"/>
      <c r="C42" s="100"/>
      <c r="D42" s="100"/>
      <c r="E42" s="100"/>
      <c r="F42" s="101"/>
      <c r="G42" s="101"/>
      <c r="H42" s="101"/>
      <c r="I42" s="102"/>
    </row>
    <row r="43" spans="1:9" s="4" customFormat="1" ht="24" customHeight="1" x14ac:dyDescent="0.15">
      <c r="A43" s="104" t="s">
        <v>34</v>
      </c>
      <c r="B43" s="105"/>
      <c r="C43" s="105"/>
      <c r="D43" s="105"/>
      <c r="E43" s="105"/>
      <c r="F43" s="105"/>
      <c r="G43" s="105"/>
      <c r="H43" s="105"/>
      <c r="I43" s="105"/>
    </row>
    <row r="44" spans="1:9" ht="24" customHeight="1" x14ac:dyDescent="0.15">
      <c r="A44" s="117" t="s">
        <v>13</v>
      </c>
      <c r="B44" s="117"/>
      <c r="C44" s="117"/>
      <c r="D44" s="117"/>
      <c r="E44" s="117"/>
      <c r="F44" s="117"/>
      <c r="G44" s="117"/>
      <c r="H44" s="117"/>
    </row>
    <row r="45" spans="1:9" ht="24" customHeight="1" x14ac:dyDescent="0.15">
      <c r="A45" s="103" t="s">
        <v>47</v>
      </c>
      <c r="B45" s="103"/>
      <c r="C45" s="103"/>
      <c r="D45" s="103"/>
      <c r="E45" s="103"/>
      <c r="F45" s="103"/>
      <c r="G45" s="103"/>
      <c r="H45" s="70" t="s">
        <v>23</v>
      </c>
      <c r="I45" s="49"/>
    </row>
    <row r="46" spans="1:9" ht="41.45" customHeight="1" x14ac:dyDescent="0.15">
      <c r="A46" s="71" t="s">
        <v>20</v>
      </c>
      <c r="B46" s="129" t="s">
        <v>53</v>
      </c>
      <c r="C46" s="129"/>
      <c r="D46" s="5" t="s">
        <v>9</v>
      </c>
      <c r="E46" s="44" t="s">
        <v>52</v>
      </c>
      <c r="F46" s="72" t="s">
        <v>10</v>
      </c>
      <c r="G46" s="88">
        <v>45749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1.4</v>
      </c>
      <c r="C50" s="7">
        <v>207</v>
      </c>
      <c r="D50" s="45">
        <f>IF(B50="","",B50*C50)</f>
        <v>289.79999999999995</v>
      </c>
      <c r="E50" s="8">
        <v>6.9</v>
      </c>
      <c r="F50" s="9">
        <v>7.3</v>
      </c>
      <c r="G50" s="45">
        <f>IF(B50="","",IF(E50&lt;12.5,(0.353*$I$46)*(12.006+EXP(2.46-0.073*E50+0.125*B50+0.389*F50)),(0.361*$I$46)*(-2.261+EXP(2.69-0.065*E50+0.111*B50+0.361*F50))))</f>
        <v>55.130476162397869</v>
      </c>
      <c r="H50" s="50" t="str">
        <f>IF(D50="","",IF(D50&gt;=G50,"YES","NO"))</f>
        <v>YES</v>
      </c>
      <c r="I50" s="50">
        <v>0</v>
      </c>
    </row>
    <row r="51" spans="1:9" ht="24" customHeight="1" x14ac:dyDescent="0.15">
      <c r="A51" s="65">
        <v>2</v>
      </c>
      <c r="B51" s="10">
        <v>1.5</v>
      </c>
      <c r="C51" s="11">
        <v>207</v>
      </c>
      <c r="D51" s="46">
        <f t="shared" ref="D51:D80" si="1">IF(B51="","",B51*C51)</f>
        <v>310.5</v>
      </c>
      <c r="E51" s="12">
        <v>7.2</v>
      </c>
      <c r="F51" s="13">
        <v>7.4</v>
      </c>
      <c r="G51" s="46">
        <f t="shared" ref="G51:G80" si="2">IF(B51="","",IF(E51&lt;12.5,(0.353*$I$46)*(12.006+EXP(2.46-0.073*E51+0.125*B51+0.389*F51)),(0.361*$I$46)*(-2.261+EXP(2.69-0.065*E51+0.111*B51+0.361*F51))))</f>
        <v>56.654164635613419</v>
      </c>
      <c r="H51" s="51" t="str">
        <f t="shared" ref="H51:H80" si="3">IF(D51="","",IF(D51&gt;=G51,"YES","NO"))</f>
        <v>YES</v>
      </c>
      <c r="I51" s="51">
        <v>0</v>
      </c>
    </row>
    <row r="52" spans="1:9" ht="24" customHeight="1" x14ac:dyDescent="0.15">
      <c r="A52" s="65">
        <v>3</v>
      </c>
      <c r="B52" s="10">
        <v>1.5</v>
      </c>
      <c r="C52" s="89">
        <v>45695</v>
      </c>
      <c r="D52" s="46">
        <f t="shared" si="1"/>
        <v>68542.5</v>
      </c>
      <c r="E52" s="12">
        <v>8</v>
      </c>
      <c r="F52" s="13">
        <v>7.4</v>
      </c>
      <c r="G52" s="46">
        <f t="shared" si="2"/>
        <v>53.680736649144755</v>
      </c>
      <c r="H52" s="51" t="str">
        <f t="shared" si="3"/>
        <v>YES</v>
      </c>
      <c r="I52" s="51">
        <v>3</v>
      </c>
    </row>
    <row r="53" spans="1:9" ht="24" customHeight="1" x14ac:dyDescent="0.15">
      <c r="A53" s="65">
        <v>4</v>
      </c>
      <c r="B53" s="10">
        <v>1.5</v>
      </c>
      <c r="C53" s="11">
        <v>207</v>
      </c>
      <c r="D53" s="46">
        <f t="shared" si="1"/>
        <v>310.5</v>
      </c>
      <c r="E53" s="12">
        <v>8.6</v>
      </c>
      <c r="F53" s="13">
        <v>7.5</v>
      </c>
      <c r="G53" s="46">
        <f t="shared" si="2"/>
        <v>53.439060408108212</v>
      </c>
      <c r="H53" s="51" t="str">
        <f t="shared" si="3"/>
        <v>YES</v>
      </c>
      <c r="I53" s="51">
        <v>0</v>
      </c>
    </row>
    <row r="54" spans="1:9" ht="24" customHeight="1" x14ac:dyDescent="0.15">
      <c r="A54" s="65">
        <v>5</v>
      </c>
      <c r="B54" s="10">
        <v>1.5</v>
      </c>
      <c r="C54" s="11">
        <v>207</v>
      </c>
      <c r="D54" s="46">
        <f t="shared" si="1"/>
        <v>310.5</v>
      </c>
      <c r="E54" s="12">
        <v>8.8000000000000007</v>
      </c>
      <c r="F54" s="13">
        <v>7.4</v>
      </c>
      <c r="G54" s="46">
        <f t="shared" si="2"/>
        <v>50.87598361163171</v>
      </c>
      <c r="H54" s="51" t="str">
        <f t="shared" si="3"/>
        <v>YES</v>
      </c>
      <c r="I54" s="51">
        <v>3</v>
      </c>
    </row>
    <row r="55" spans="1:9" ht="24" customHeight="1" x14ac:dyDescent="0.15">
      <c r="A55" s="65">
        <v>6</v>
      </c>
      <c r="B55" s="10">
        <v>1.4</v>
      </c>
      <c r="C55" s="11">
        <v>207</v>
      </c>
      <c r="D55" s="46">
        <f t="shared" si="1"/>
        <v>289.79999999999995</v>
      </c>
      <c r="E55" s="12">
        <v>7.8</v>
      </c>
      <c r="F55" s="13">
        <v>7.4</v>
      </c>
      <c r="G55" s="46">
        <f t="shared" si="2"/>
        <v>53.784675245636869</v>
      </c>
      <c r="H55" s="51" t="str">
        <f t="shared" si="3"/>
        <v>YES</v>
      </c>
      <c r="I55" s="51">
        <v>0</v>
      </c>
    </row>
    <row r="56" spans="1:9" ht="24" customHeight="1" x14ac:dyDescent="0.15">
      <c r="A56" s="65">
        <v>7</v>
      </c>
      <c r="B56" s="10">
        <v>1.4</v>
      </c>
      <c r="C56" s="11">
        <v>207</v>
      </c>
      <c r="D56" s="46">
        <f t="shared" si="1"/>
        <v>289.79999999999995</v>
      </c>
      <c r="E56" s="12">
        <v>6.1</v>
      </c>
      <c r="F56" s="13">
        <v>7.3</v>
      </c>
      <c r="G56" s="46">
        <f t="shared" si="2"/>
        <v>58.191089984883497</v>
      </c>
      <c r="H56" s="51" t="str">
        <f t="shared" si="3"/>
        <v>YES</v>
      </c>
      <c r="I56" s="51">
        <v>0</v>
      </c>
    </row>
    <row r="57" spans="1:9" ht="24" customHeight="1" x14ac:dyDescent="0.15">
      <c r="A57" s="65">
        <v>8</v>
      </c>
      <c r="B57" s="10">
        <v>1.5</v>
      </c>
      <c r="C57" s="11">
        <v>207</v>
      </c>
      <c r="D57" s="46">
        <f t="shared" si="1"/>
        <v>310.5</v>
      </c>
      <c r="E57" s="12">
        <v>7.9</v>
      </c>
      <c r="F57" s="13">
        <v>7.4</v>
      </c>
      <c r="G57" s="46">
        <f t="shared" si="2"/>
        <v>54.042988375386216</v>
      </c>
      <c r="H57" s="51" t="str">
        <f t="shared" si="3"/>
        <v>YES</v>
      </c>
      <c r="I57" s="51">
        <v>0</v>
      </c>
    </row>
    <row r="58" spans="1:9" ht="24" customHeight="1" x14ac:dyDescent="0.15">
      <c r="A58" s="65">
        <v>9</v>
      </c>
      <c r="B58" s="10">
        <v>1.6</v>
      </c>
      <c r="C58" s="11">
        <v>207</v>
      </c>
      <c r="D58" s="46">
        <f t="shared" si="1"/>
        <v>331.20000000000005</v>
      </c>
      <c r="E58" s="12">
        <v>9.6999999999999993</v>
      </c>
      <c r="F58" s="13">
        <v>7.2</v>
      </c>
      <c r="G58" s="46">
        <f t="shared" si="2"/>
        <v>45.149682674184142</v>
      </c>
      <c r="H58" s="51" t="str">
        <f t="shared" si="3"/>
        <v>YES</v>
      </c>
      <c r="I58" s="51">
        <v>3</v>
      </c>
    </row>
    <row r="59" spans="1:9" ht="24" customHeight="1" x14ac:dyDescent="0.15">
      <c r="A59" s="65">
        <v>10</v>
      </c>
      <c r="B59" s="10">
        <v>1.5</v>
      </c>
      <c r="C59" s="11">
        <v>207</v>
      </c>
      <c r="D59" s="46">
        <f t="shared" si="1"/>
        <v>310.5</v>
      </c>
      <c r="E59" s="12">
        <v>8.1</v>
      </c>
      <c r="F59" s="13">
        <v>7.3</v>
      </c>
      <c r="G59" s="46">
        <f t="shared" si="2"/>
        <v>51.448450519752882</v>
      </c>
      <c r="H59" s="51" t="str">
        <f t="shared" si="3"/>
        <v>YES</v>
      </c>
      <c r="I59" s="51">
        <v>0</v>
      </c>
    </row>
    <row r="60" spans="1:9" ht="24" customHeight="1" x14ac:dyDescent="0.15">
      <c r="A60" s="65">
        <v>11</v>
      </c>
      <c r="B60" s="10">
        <v>1.6</v>
      </c>
      <c r="C60" s="11">
        <v>207</v>
      </c>
      <c r="D60" s="46">
        <f t="shared" si="1"/>
        <v>331.20000000000005</v>
      </c>
      <c r="E60" s="12">
        <v>8.1999999999999993</v>
      </c>
      <c r="F60" s="13">
        <v>7.2</v>
      </c>
      <c r="G60" s="46">
        <f t="shared" si="2"/>
        <v>49.883971840348643</v>
      </c>
      <c r="H60" s="51" t="str">
        <f t="shared" si="3"/>
        <v>YES</v>
      </c>
      <c r="I60" s="51">
        <v>3</v>
      </c>
    </row>
    <row r="61" spans="1:9" ht="24" customHeight="1" x14ac:dyDescent="0.15">
      <c r="A61" s="65">
        <v>12</v>
      </c>
      <c r="B61" s="10">
        <v>1.5</v>
      </c>
      <c r="C61" s="11">
        <v>207</v>
      </c>
      <c r="D61" s="46">
        <f t="shared" si="1"/>
        <v>310.5</v>
      </c>
      <c r="E61" s="12">
        <v>7.4</v>
      </c>
      <c r="F61" s="13">
        <v>7.2</v>
      </c>
      <c r="G61" s="46">
        <f t="shared" si="2"/>
        <v>52.0279443009223</v>
      </c>
      <c r="H61" s="51" t="str">
        <f t="shared" si="3"/>
        <v>YES</v>
      </c>
      <c r="I61" s="51">
        <v>0</v>
      </c>
    </row>
    <row r="62" spans="1:9" ht="24" customHeight="1" x14ac:dyDescent="0.15">
      <c r="A62" s="65">
        <v>13</v>
      </c>
      <c r="B62" s="10">
        <v>1.6</v>
      </c>
      <c r="C62" s="11">
        <v>207</v>
      </c>
      <c r="D62" s="46">
        <f t="shared" si="1"/>
        <v>331.20000000000005</v>
      </c>
      <c r="E62" s="12">
        <v>8.1</v>
      </c>
      <c r="F62" s="13">
        <v>7.3</v>
      </c>
      <c r="G62" s="46">
        <f t="shared" si="2"/>
        <v>52.042283399569833</v>
      </c>
      <c r="H62" s="51" t="str">
        <f t="shared" si="3"/>
        <v>YES</v>
      </c>
      <c r="I62" s="51">
        <v>3</v>
      </c>
    </row>
    <row r="63" spans="1:9" ht="24" customHeight="1" x14ac:dyDescent="0.15">
      <c r="A63" s="65">
        <v>14</v>
      </c>
      <c r="B63" s="10">
        <v>1.6</v>
      </c>
      <c r="C63" s="11">
        <v>207</v>
      </c>
      <c r="D63" s="46">
        <f t="shared" si="1"/>
        <v>331.20000000000005</v>
      </c>
      <c r="E63" s="12">
        <v>7.6</v>
      </c>
      <c r="F63" s="13">
        <v>7.3</v>
      </c>
      <c r="G63" s="46">
        <f t="shared" si="2"/>
        <v>53.819369977448247</v>
      </c>
      <c r="H63" s="51" t="str">
        <f t="shared" si="3"/>
        <v>YES</v>
      </c>
      <c r="I63" s="51">
        <v>0</v>
      </c>
    </row>
    <row r="64" spans="1:9" ht="24" customHeight="1" x14ac:dyDescent="0.15">
      <c r="A64" s="65">
        <v>15</v>
      </c>
      <c r="B64" s="10">
        <v>1.5</v>
      </c>
      <c r="C64" s="11">
        <v>207</v>
      </c>
      <c r="D64" s="46">
        <f t="shared" si="1"/>
        <v>310.5</v>
      </c>
      <c r="E64" s="12">
        <v>7</v>
      </c>
      <c r="F64" s="13">
        <v>7.3</v>
      </c>
      <c r="G64" s="46">
        <f t="shared" si="2"/>
        <v>55.395805683722216</v>
      </c>
      <c r="H64" s="51" t="str">
        <f t="shared" si="3"/>
        <v>YES</v>
      </c>
      <c r="I64" s="51">
        <v>0</v>
      </c>
    </row>
    <row r="65" spans="1:9" ht="24" customHeight="1" x14ac:dyDescent="0.15">
      <c r="A65" s="65">
        <v>16</v>
      </c>
      <c r="B65" s="10">
        <v>1.4</v>
      </c>
      <c r="C65" s="11">
        <v>207</v>
      </c>
      <c r="D65" s="46">
        <f t="shared" si="1"/>
        <v>289.79999999999995</v>
      </c>
      <c r="E65" s="12">
        <v>6.8</v>
      </c>
      <c r="F65" s="13">
        <v>7.2</v>
      </c>
      <c r="G65" s="46">
        <f t="shared" si="2"/>
        <v>53.547421635049957</v>
      </c>
      <c r="H65" s="51" t="str">
        <f t="shared" si="3"/>
        <v>YES</v>
      </c>
      <c r="I65" s="51">
        <v>3</v>
      </c>
    </row>
    <row r="66" spans="1:9" ht="24" customHeight="1" x14ac:dyDescent="0.15">
      <c r="A66" s="65">
        <v>17</v>
      </c>
      <c r="B66" s="10">
        <v>1.5</v>
      </c>
      <c r="C66" s="11">
        <v>207</v>
      </c>
      <c r="D66" s="46">
        <f t="shared" si="1"/>
        <v>310.5</v>
      </c>
      <c r="E66" s="12">
        <v>7.6</v>
      </c>
      <c r="F66" s="13">
        <v>7.2</v>
      </c>
      <c r="G66" s="46">
        <f t="shared" si="2"/>
        <v>51.335281578755726</v>
      </c>
      <c r="H66" s="51" t="str">
        <f t="shared" si="3"/>
        <v>YES</v>
      </c>
      <c r="I66" s="51">
        <v>0</v>
      </c>
    </row>
    <row r="67" spans="1:9" ht="24" customHeight="1" x14ac:dyDescent="0.15">
      <c r="A67" s="65">
        <v>18</v>
      </c>
      <c r="B67" s="10">
        <v>1.7</v>
      </c>
      <c r="C67" s="11">
        <v>207</v>
      </c>
      <c r="D67" s="46">
        <f t="shared" si="1"/>
        <v>351.9</v>
      </c>
      <c r="E67" s="12">
        <v>8.3000000000000007</v>
      </c>
      <c r="F67" s="13">
        <v>7.3</v>
      </c>
      <c r="G67" s="46">
        <f t="shared" si="2"/>
        <v>51.941999986668421</v>
      </c>
      <c r="H67" s="51" t="str">
        <f t="shared" si="3"/>
        <v>YES</v>
      </c>
      <c r="I67" s="51">
        <v>0</v>
      </c>
    </row>
    <row r="68" spans="1:9" ht="24" customHeight="1" x14ac:dyDescent="0.15">
      <c r="A68" s="65">
        <v>19</v>
      </c>
      <c r="B68" s="10">
        <v>1.6</v>
      </c>
      <c r="C68" s="11">
        <v>207</v>
      </c>
      <c r="D68" s="46">
        <f t="shared" si="1"/>
        <v>331.20000000000005</v>
      </c>
      <c r="E68" s="12">
        <v>7.4</v>
      </c>
      <c r="F68" s="13">
        <v>7.3</v>
      </c>
      <c r="G68" s="46">
        <f t="shared" si="2"/>
        <v>54.548566437564055</v>
      </c>
      <c r="H68" s="51" t="str">
        <f t="shared" si="3"/>
        <v>YES</v>
      </c>
      <c r="I68" s="51">
        <v>0</v>
      </c>
    </row>
    <row r="69" spans="1:9" ht="24" customHeight="1" x14ac:dyDescent="0.15">
      <c r="A69" s="65">
        <v>20</v>
      </c>
      <c r="B69" s="10">
        <v>1.7</v>
      </c>
      <c r="C69" s="11">
        <v>207</v>
      </c>
      <c r="D69" s="46">
        <f t="shared" si="1"/>
        <v>351.9</v>
      </c>
      <c r="E69" s="12">
        <v>8</v>
      </c>
      <c r="F69" s="13">
        <v>7.4</v>
      </c>
      <c r="G69" s="46">
        <f t="shared" si="2"/>
        <v>54.932382499291244</v>
      </c>
      <c r="H69" s="51" t="str">
        <f t="shared" si="3"/>
        <v>YES</v>
      </c>
      <c r="I69" s="51">
        <v>3</v>
      </c>
    </row>
    <row r="70" spans="1:9" ht="24" customHeight="1" x14ac:dyDescent="0.15">
      <c r="A70" s="65">
        <v>21</v>
      </c>
      <c r="B70" s="10">
        <v>1.5</v>
      </c>
      <c r="C70" s="11">
        <v>207</v>
      </c>
      <c r="D70" s="46">
        <f t="shared" si="1"/>
        <v>310.5</v>
      </c>
      <c r="E70" s="12">
        <v>7.4</v>
      </c>
      <c r="F70" s="13">
        <v>7.3</v>
      </c>
      <c r="G70" s="46">
        <f t="shared" si="2"/>
        <v>53.923600009830331</v>
      </c>
      <c r="H70" s="51" t="str">
        <f t="shared" si="3"/>
        <v>YES</v>
      </c>
      <c r="I70" s="51">
        <v>3</v>
      </c>
    </row>
    <row r="71" spans="1:9" ht="24" customHeight="1" x14ac:dyDescent="0.15">
      <c r="A71" s="65">
        <v>22</v>
      </c>
      <c r="B71" s="10">
        <v>1.6</v>
      </c>
      <c r="C71" s="11">
        <v>207</v>
      </c>
      <c r="D71" s="46">
        <f t="shared" si="1"/>
        <v>331.20000000000005</v>
      </c>
      <c r="E71" s="12">
        <v>8.8000000000000007</v>
      </c>
      <c r="F71" s="13">
        <v>7.4</v>
      </c>
      <c r="G71" s="46">
        <f t="shared" si="2"/>
        <v>51.462615744186238</v>
      </c>
      <c r="H71" s="51" t="str">
        <f t="shared" si="3"/>
        <v>YES</v>
      </c>
      <c r="I71" s="51">
        <v>3</v>
      </c>
    </row>
    <row r="72" spans="1:9" ht="24" customHeight="1" x14ac:dyDescent="0.15">
      <c r="A72" s="65">
        <v>23</v>
      </c>
      <c r="B72" s="10">
        <v>1.9</v>
      </c>
      <c r="C72" s="11">
        <v>207</v>
      </c>
      <c r="D72" s="46">
        <f t="shared" si="1"/>
        <v>393.29999999999995</v>
      </c>
      <c r="E72" s="12">
        <v>9.5</v>
      </c>
      <c r="F72" s="13">
        <v>7.4</v>
      </c>
      <c r="G72" s="46">
        <f t="shared" si="2"/>
        <v>50.824710165024612</v>
      </c>
      <c r="H72" s="51" t="str">
        <f t="shared" si="3"/>
        <v>YES</v>
      </c>
      <c r="I72" s="51">
        <v>0</v>
      </c>
    </row>
    <row r="73" spans="1:9" ht="24" customHeight="1" x14ac:dyDescent="0.15">
      <c r="A73" s="65">
        <v>24</v>
      </c>
      <c r="B73" s="10">
        <v>2</v>
      </c>
      <c r="C73" s="11">
        <v>207</v>
      </c>
      <c r="D73" s="46">
        <f t="shared" si="1"/>
        <v>414</v>
      </c>
      <c r="E73" s="12">
        <v>10</v>
      </c>
      <c r="F73" s="13">
        <v>7.2</v>
      </c>
      <c r="G73" s="46">
        <f t="shared" si="2"/>
        <v>46.315602091887783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2.1</v>
      </c>
      <c r="C74" s="11">
        <v>207</v>
      </c>
      <c r="D74" s="46">
        <f t="shared" si="1"/>
        <v>434.70000000000005</v>
      </c>
      <c r="E74" s="12">
        <v>9.8000000000000007</v>
      </c>
      <c r="F74" s="13">
        <v>7.2</v>
      </c>
      <c r="G74" s="46">
        <f t="shared" si="2"/>
        <v>47.471493498688623</v>
      </c>
      <c r="H74" s="51" t="str">
        <f t="shared" si="3"/>
        <v>YES</v>
      </c>
      <c r="I74" s="51">
        <v>3</v>
      </c>
    </row>
    <row r="75" spans="1:9" ht="24" customHeight="1" x14ac:dyDescent="0.15">
      <c r="A75" s="65">
        <v>26</v>
      </c>
      <c r="B75" s="10">
        <v>2</v>
      </c>
      <c r="C75" s="11">
        <v>207</v>
      </c>
      <c r="D75" s="46">
        <f t="shared" si="1"/>
        <v>414</v>
      </c>
      <c r="E75" s="12">
        <v>13.9</v>
      </c>
      <c r="F75" s="13">
        <v>7</v>
      </c>
      <c r="G75" s="46">
        <f t="shared" si="2"/>
        <v>32.854299076821789</v>
      </c>
      <c r="H75" s="51" t="str">
        <f t="shared" si="3"/>
        <v>YES</v>
      </c>
      <c r="I75" s="51">
        <v>3</v>
      </c>
    </row>
    <row r="76" spans="1:9" ht="24" customHeight="1" x14ac:dyDescent="0.15">
      <c r="A76" s="65">
        <v>27</v>
      </c>
      <c r="B76" s="10">
        <v>1.9</v>
      </c>
      <c r="C76" s="11">
        <v>207</v>
      </c>
      <c r="D76" s="46">
        <f t="shared" si="1"/>
        <v>393.29999999999995</v>
      </c>
      <c r="E76" s="12">
        <v>12.4</v>
      </c>
      <c r="F76" s="13">
        <v>7.1</v>
      </c>
      <c r="G76" s="46">
        <f t="shared" si="2"/>
        <v>37.783955190875268</v>
      </c>
      <c r="H76" s="51" t="str">
        <f t="shared" si="3"/>
        <v>YES</v>
      </c>
      <c r="I76" s="51">
        <v>3</v>
      </c>
    </row>
    <row r="77" spans="1:9" ht="24" customHeight="1" x14ac:dyDescent="0.15">
      <c r="A77" s="65">
        <v>28</v>
      </c>
      <c r="B77" s="10">
        <v>1.7</v>
      </c>
      <c r="C77" s="11">
        <v>207</v>
      </c>
      <c r="D77" s="46">
        <f t="shared" si="1"/>
        <v>351.9</v>
      </c>
      <c r="E77" s="12">
        <v>8.9</v>
      </c>
      <c r="F77" s="13">
        <v>7.2</v>
      </c>
      <c r="G77" s="46">
        <f t="shared" si="2"/>
        <v>48.155613785929852</v>
      </c>
      <c r="H77" s="51" t="str">
        <f t="shared" si="3"/>
        <v>YES</v>
      </c>
      <c r="I77" s="51">
        <v>0</v>
      </c>
    </row>
    <row r="78" spans="1:9" ht="24" customHeight="1" x14ac:dyDescent="0.15">
      <c r="A78" s="65">
        <v>29</v>
      </c>
      <c r="B78" s="10">
        <v>1.6</v>
      </c>
      <c r="C78" s="11">
        <v>207</v>
      </c>
      <c r="D78" s="46">
        <f t="shared" si="1"/>
        <v>331.20000000000005</v>
      </c>
      <c r="E78" s="12">
        <v>8.1</v>
      </c>
      <c r="F78" s="13">
        <v>7.2</v>
      </c>
      <c r="G78" s="46">
        <f t="shared" si="2"/>
        <v>50.218405772069936</v>
      </c>
      <c r="H78" s="51" t="str">
        <f t="shared" si="3"/>
        <v>YES</v>
      </c>
      <c r="I78" s="51">
        <v>0</v>
      </c>
    </row>
    <row r="79" spans="1:9" ht="24" customHeight="1" x14ac:dyDescent="0.15">
      <c r="A79" s="65">
        <v>30</v>
      </c>
      <c r="B79" s="10">
        <v>1.5</v>
      </c>
      <c r="C79" s="11">
        <v>207</v>
      </c>
      <c r="D79" s="46">
        <f t="shared" si="1"/>
        <v>310.5</v>
      </c>
      <c r="E79" s="12">
        <v>7.8</v>
      </c>
      <c r="F79" s="13">
        <v>7.3</v>
      </c>
      <c r="G79" s="46">
        <f t="shared" si="2"/>
        <v>52.493761175496161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>
        <v>1.7</v>
      </c>
      <c r="C80" s="15">
        <v>207</v>
      </c>
      <c r="D80" s="53">
        <f t="shared" si="1"/>
        <v>351.9</v>
      </c>
      <c r="E80" s="16">
        <v>8.9</v>
      </c>
      <c r="F80" s="17">
        <v>7.2</v>
      </c>
      <c r="G80" s="53">
        <f t="shared" si="2"/>
        <v>48.155613785929852</v>
      </c>
      <c r="H80" s="52" t="str">
        <f t="shared" si="3"/>
        <v>YES</v>
      </c>
      <c r="I80" s="52">
        <v>3</v>
      </c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30" t="s">
        <v>50</v>
      </c>
      <c r="I81" s="131"/>
    </row>
    <row r="82" spans="1:9" ht="24" customHeight="1" x14ac:dyDescent="0.15">
      <c r="A82" s="90" t="s">
        <v>49</v>
      </c>
      <c r="B82" s="90"/>
      <c r="C82" s="90"/>
      <c r="D82" s="90"/>
      <c r="E82" s="90"/>
      <c r="F82" s="90"/>
      <c r="G82" s="90"/>
      <c r="H82" s="90"/>
      <c r="I82" s="90"/>
    </row>
    <row r="83" spans="1:9" ht="24" customHeight="1" x14ac:dyDescent="0.15">
      <c r="A83" s="124" t="s">
        <v>11</v>
      </c>
      <c r="B83" s="124"/>
      <c r="C83" s="124"/>
      <c r="D83" s="124"/>
      <c r="E83" s="124"/>
      <c r="F83" s="124"/>
      <c r="G83" s="124"/>
      <c r="H83" s="124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