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IaJeBwuVy5Hhz8ogr4Xx3BkBzpFql/7TmM+XgR4gzwY="/>
    </ext>
  </extLst>
</workbook>
</file>

<file path=xl/sharedStrings.xml><?xml version="1.0" encoding="utf-8"?>
<sst xmlns="http://schemas.openxmlformats.org/spreadsheetml/2006/main" count="104" uniqueCount="60">
  <si>
    <t>OHA - Drinking Water Services - Surface Water Quality Data Form</t>
  </si>
  <si>
    <t>County:</t>
  </si>
  <si>
    <t>Lane</t>
  </si>
  <si>
    <t>Cartridge or  Bag Filtration</t>
  </si>
  <si>
    <t xml:space="preserve">Month/Year: </t>
  </si>
  <si>
    <t xml:space="preserve">System Name: </t>
  </si>
  <si>
    <t>WHITE BRANCH YOUTH CAMP</t>
  </si>
  <si>
    <t>ID#:      41</t>
  </si>
  <si>
    <t>91783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</si>
  <si>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</si>
  <si>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</si>
  <si>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</si>
  <si>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</si>
  <si>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</si>
  <si>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</si>
  <si>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</si>
  <si>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</si>
  <si>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no campers</t>
  </si>
  <si>
    <t>no</t>
  </si>
  <si>
    <t>Cartridge &amp; Bag Filtration</t>
  </si>
  <si>
    <t>Monthly Summary (Answer Yes or No)</t>
  </si>
  <si>
    <t>95% of daily turbidity readings ≤ 1 NTU?</t>
  </si>
  <si>
    <t>YES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</si>
  <si>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</si>
  <si>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</si>
  <si>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</si>
  <si>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</si>
  <si>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TIFFANY KINGSLEY</t>
  </si>
  <si>
    <t>PSID = pounds per square inch difference (before filter - after filter)</t>
  </si>
  <si>
    <t>SIGNATURE: Tiffany Kingsley</t>
  </si>
  <si>
    <t>DATE: 2/1/25</t>
  </si>
  <si>
    <t>PSID When to Change Filter = look in manual for manufacturer's specifications when to change the filter, at what PSID.</t>
  </si>
  <si>
    <t>PHONE #: (    541   ) 854-0441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</si>
  <si>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</si>
  <si>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</si>
  <si>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</si>
  <si>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</si>
  <si>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</si>
  <si>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</si>
  <si>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</si>
  <si>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</si>
  <si>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</si>
  <si>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</si>
  <si>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</si>
  <si>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</si>
  <si>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</si>
  <si>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</si>
  <si>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</si>
  <si>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</si>
  <si>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</si>
  <si>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</si>
  <si>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</si>
  <si>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</si>
  <si>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</si>
  <si>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Yes / No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</si>
  <si>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</si>
  <si>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</si>
  <si>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July 2018</t>
  </si>
  <si>
    <t>Return by 10th of following month by email, fax, or mail to: 
DWP.DMCE@odhsoha.oregon.gov; 971-673-0694; or Drinking Water Services, PO Box 14350, Portland, OR  97293-0350</t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</si>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</sst>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0" fontId="4" numFmtId="0" xfId="0" applyBorder="1" applyFont="1"/>
    <xf borderId="2" fillId="0" fontId="2" numFmtId="0" xfId="0" applyAlignment="1" applyBorder="1" applyFont="1">
      <alignment horizontal="right" shrinkToFit="0" vertical="center" wrapText="0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165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6" fillId="0" fontId="5" numFmtId="0" xfId="0" applyAlignment="1" applyBorder="1" applyFont="1">
      <alignment horizontal="center" shrinkToFit="0" vertical="center" wrapText="0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Alignment="1" applyFont="1">
      <alignment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14" fillId="0" fontId="5" numFmtId="2" xfId="0" applyAlignment="1" applyBorder="1" applyFont="1" applyNumberFormat="1">
      <alignment horizontal="center" readingOrder="0" shrinkToFit="0" vertical="bottom" wrapText="0"/>
    </xf>
    <xf borderId="15" fillId="0" fontId="5" numFmtId="2" xfId="0" applyAlignment="1" applyBorder="1" applyFont="1" applyNumberFormat="1">
      <alignment horizontal="center" shrinkToFit="0" vertical="bottom" wrapText="0"/>
    </xf>
    <xf borderId="16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shrinkToFit="0" vertical="bottom" wrapText="0"/>
    </xf>
    <xf borderId="13" fillId="0" fontId="5" numFmtId="2" xfId="0" applyAlignment="1" applyBorder="1" applyFont="1" applyNumberFormat="1">
      <alignment horizontal="center" shrinkToFit="0" vertical="bottom" wrapText="0"/>
    </xf>
    <xf borderId="18" fillId="0" fontId="5" numFmtId="2" xfId="0" applyAlignment="1" applyBorder="1" applyFont="1" applyNumberFormat="1">
      <alignment horizontal="center" shrinkToFit="0" vertical="bottom" wrapText="0"/>
    </xf>
    <xf borderId="19" fillId="0" fontId="4" numFmtId="0" xfId="0" applyBorder="1" applyFont="1"/>
    <xf borderId="0" fillId="0" fontId="7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20" fillId="0" fontId="5" numFmtId="2" xfId="0" applyAlignment="1" applyBorder="1" applyFont="1" applyNumberFormat="1">
      <alignment horizontal="center" readingOrder="0" shrinkToFit="0" vertical="bottom" wrapText="0"/>
    </xf>
    <xf borderId="21" fillId="0" fontId="5" numFmtId="2" xfId="0" applyAlignment="1" applyBorder="1" applyFont="1" applyNumberFormat="1">
      <alignment horizontal="center" readingOrder="0" shrinkToFit="0" vertical="bottom" wrapText="0"/>
    </xf>
    <xf borderId="1" fillId="0" fontId="5" numFmtId="2" xfId="0" applyAlignment="1" applyBorder="1" applyFont="1" applyNumberFormat="1">
      <alignment horizontal="center" shrinkToFit="0" vertical="bottom" wrapText="0"/>
    </xf>
    <xf borderId="5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readingOrder="0" shrinkToFit="0" vertical="bottom" wrapText="0"/>
    </xf>
    <xf borderId="22" fillId="0" fontId="5" numFmtId="2" xfId="0" applyAlignment="1" applyBorder="1" applyFont="1" applyNumberFormat="1">
      <alignment horizontal="center" readingOrder="0" shrinkToFit="0" vertical="bottom" wrapText="0"/>
    </xf>
    <xf borderId="23" fillId="0" fontId="4" numFmtId="0" xfId="0" applyBorder="1" applyFont="1"/>
    <xf borderId="21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shrinkToFit="0" vertical="bottom" wrapText="0"/>
    </xf>
    <xf borderId="22" fillId="0" fontId="5" numFmtId="2" xfId="0" applyAlignment="1" applyBorder="1" applyFont="1" applyNumberFormat="1">
      <alignment horizontal="center" shrinkToFit="0" vertical="bottom" wrapText="0"/>
    </xf>
    <xf borderId="24" fillId="0" fontId="6" numFmtId="0" xfId="0" applyAlignment="1" applyBorder="1" applyFont="1">
      <alignment horizontal="center" shrinkToFit="0" vertical="bottom" wrapText="0"/>
    </xf>
    <xf borderId="25" fillId="0" fontId="5" numFmtId="2" xfId="0" applyAlignment="1" applyBorder="1" applyFont="1" applyNumberFormat="1">
      <alignment horizontal="center" shrinkToFit="0" vertical="bottom" wrapText="0"/>
    </xf>
    <xf borderId="26" fillId="0" fontId="5" numFmtId="2" xfId="0" applyAlignment="1" applyBorder="1" applyFont="1" applyNumberFormat="1">
      <alignment horizontal="center" shrinkToFit="0" vertical="bottom" wrapText="0"/>
    </xf>
    <xf borderId="27" fillId="0" fontId="5" numFmtId="2" xfId="0" applyAlignment="1" applyBorder="1" applyFont="1" applyNumberFormat="1">
      <alignment horizontal="center" shrinkToFit="0" vertical="bottom" wrapText="0"/>
    </xf>
    <xf borderId="24" fillId="0" fontId="5" numFmtId="2" xfId="0" applyAlignment="1" applyBorder="1" applyFont="1" applyNumberFormat="1">
      <alignment horizontal="center" shrinkToFit="0" vertical="bottom" wrapText="0"/>
    </xf>
    <xf borderId="11" fillId="0" fontId="5" numFmtId="2" xfId="0" applyAlignment="1" applyBorder="1" applyFont="1" applyNumberFormat="1">
      <alignment horizontal="center" shrinkToFit="0" vertical="bottom" wrapText="0"/>
    </xf>
    <xf borderId="18" fillId="0" fontId="2" numFmtId="0" xfId="0" applyAlignment="1" applyBorder="1" applyFont="1">
      <alignment horizontal="center" shrinkToFit="0" vertical="bottom" wrapText="1"/>
    </xf>
    <xf borderId="28" fillId="0" fontId="4" numFmtId="0" xfId="0" applyBorder="1" applyFont="1"/>
    <xf borderId="29" fillId="0" fontId="5" numFmtId="0" xfId="0" applyAlignment="1" applyBorder="1" applyFont="1">
      <alignment horizontal="center" shrinkToFit="0" vertical="center" wrapText="1"/>
    </xf>
    <xf borderId="30" fillId="0" fontId="4" numFmtId="0" xfId="0" applyBorder="1" applyFont="1"/>
    <xf borderId="31" fillId="0" fontId="2" numFmtId="0" xfId="0" applyAlignment="1" applyBorder="1" applyFont="1">
      <alignment horizontal="center" readingOrder="0" shrinkToFit="0" vertical="center" wrapText="0"/>
    </xf>
    <xf borderId="32" fillId="0" fontId="8" numFmtId="0" xfId="0" applyAlignment="1" applyBorder="1" applyFont="1">
      <alignment horizontal="center" shrinkToFit="0" vertical="center" wrapText="1"/>
    </xf>
    <xf borderId="30" fillId="0" fontId="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0" fillId="0" fontId="5" numFmtId="0" xfId="0" applyAlignment="1" applyFont="1">
      <alignment horizontal="center" shrinkToFit="0" vertical="center" wrapText="0"/>
    </xf>
    <xf borderId="33" fillId="0" fontId="5" numFmtId="0" xfId="0" applyAlignment="1" applyBorder="1" applyFont="1">
      <alignment horizontal="center" shrinkToFit="0" vertical="center" wrapText="1"/>
    </xf>
    <xf borderId="34" fillId="0" fontId="4" numFmtId="0" xfId="0" applyBorder="1" applyFont="1"/>
    <xf borderId="35" fillId="0" fontId="2" numFmtId="0" xfId="0" applyAlignment="1" applyBorder="1" applyFont="1">
      <alignment horizontal="center" readingOrder="0" shrinkToFit="0" vertical="center" wrapText="0"/>
    </xf>
    <xf borderId="36" fillId="0" fontId="2" numFmtId="0" xfId="0" applyAlignment="1" applyBorder="1" applyFont="1">
      <alignment horizontal="center" readingOrder="0" shrinkToFit="0" vertical="center" wrapText="1"/>
    </xf>
    <xf borderId="34" fillId="0" fontId="2" numFmtId="0" xfId="0" applyAlignment="1" applyBorder="1" applyFont="1">
      <alignment horizontal="center" readingOrder="0" shrinkToFit="0" vertical="center" wrapText="1"/>
    </xf>
    <xf borderId="35" fillId="0" fontId="4" numFmtId="0" xfId="0" applyBorder="1" applyFont="1"/>
    <xf borderId="37" fillId="0" fontId="2" numFmtId="0" xfId="0" applyAlignment="1" applyBorder="1" applyFont="1">
      <alignment shrinkToFit="0" vertical="top" wrapText="1"/>
    </xf>
    <xf borderId="38" fillId="0" fontId="4" numFmtId="0" xfId="0" applyBorder="1" applyFont="1"/>
    <xf borderId="39" fillId="0" fontId="4" numFmtId="0" xfId="0" applyBorder="1" applyFont="1"/>
    <xf borderId="40" fillId="0" fontId="2" numFmtId="0" xfId="0" applyAlignment="1" applyBorder="1" applyFont="1">
      <alignment readingOrder="0" shrinkToFit="0" vertical="bottom" wrapText="1"/>
    </xf>
    <xf borderId="41" fillId="0" fontId="4" numFmtId="0" xfId="0" applyBorder="1" applyFont="1"/>
    <xf borderId="42" fillId="0" fontId="4" numFmtId="0" xfId="0" applyBorder="1" applyFont="1"/>
    <xf borderId="43" fillId="0" fontId="2" numFmtId="0" xfId="0" applyAlignment="1" applyBorder="1" applyFont="1">
      <alignment shrinkToFit="0" vertical="top" wrapText="1"/>
    </xf>
    <xf borderId="44" fillId="0" fontId="4" numFmtId="0" xfId="0" applyBorder="1" applyFont="1"/>
    <xf borderId="35" fillId="0" fontId="2" numFmtId="0" xfId="0" applyAlignment="1" applyBorder="1" applyFont="1">
      <alignment readingOrder="0" shrinkToFit="0" vertical="bottom" wrapText="1"/>
    </xf>
    <xf borderId="33" fillId="0" fontId="2" numFmtId="0" xfId="0" applyAlignment="1" applyBorder="1" applyFont="1">
      <alignment shrinkToFit="0" vertical="top" wrapText="1"/>
    </xf>
    <xf borderId="35" fillId="0" fontId="2" numFmtId="0" xfId="0" applyAlignment="1" applyBorder="1" applyFont="1">
      <alignment shrinkToFit="0" vertical="bottom" wrapText="1"/>
    </xf>
    <xf borderId="43" fillId="0" fontId="5" numFmtId="0" xfId="0" applyAlignment="1" applyBorder="1" applyFont="1">
      <alignment shrinkToFit="0" vertical="bottom" wrapText="0"/>
    </xf>
    <xf borderId="38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0"/>
    </xf>
    <xf borderId="0" fillId="0" fontId="10" numFmtId="0" xfId="0" applyAlignment="1" applyFont="1">
      <alignment horizontal="center" shrinkToFit="0" vertical="bottom" wrapText="0"/>
    </xf>
    <xf borderId="21" fillId="0" fontId="3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21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shrinkToFit="0" vertical="center" wrapText="0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1"/>
    </xf>
    <xf borderId="45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6" fillId="0" fontId="5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horizontal="center" shrinkToFit="0" vertical="center" wrapText="1"/>
    </xf>
    <xf borderId="48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0"/>
    </xf>
    <xf borderId="49" fillId="0" fontId="5" numFmtId="0" xfId="0" applyAlignment="1" applyBorder="1" applyFont="1">
      <alignment horizontal="center" shrinkToFit="0" vertical="center" wrapText="0"/>
    </xf>
    <xf borderId="50" fillId="0" fontId="5" numFmtId="0" xfId="0" applyAlignment="1" applyBorder="1" applyFont="1">
      <alignment horizontal="center" shrinkToFit="0" vertical="center" wrapText="0"/>
    </xf>
    <xf borderId="51" fillId="0" fontId="2" numFmtId="0" xfId="0" applyAlignment="1" applyBorder="1" applyFont="1">
      <alignment horizontal="center" shrinkToFit="0" vertical="center" wrapText="0"/>
    </xf>
    <xf borderId="52" fillId="0" fontId="5" numFmtId="0" xfId="0" applyAlignment="1" applyBorder="1" applyFont="1">
      <alignment horizontal="center" shrinkToFit="0" vertical="center" wrapText="0"/>
    </xf>
    <xf borderId="24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readingOrder="0" shrinkToFit="0" vertical="bottom" wrapText="0"/>
    </xf>
    <xf borderId="45" fillId="0" fontId="5" numFmtId="0" xfId="0" applyAlignment="1" applyBorder="1" applyFont="1">
      <alignment horizontal="center" shrinkToFit="0" vertical="bottom" wrapText="0"/>
    </xf>
    <xf borderId="13" fillId="0" fontId="5" numFmtId="165" xfId="0" applyAlignment="1" applyBorder="1" applyFont="1" applyNumberFormat="1">
      <alignment horizontal="center" shrinkToFit="0" vertical="bottom" wrapText="0"/>
    </xf>
    <xf borderId="14" fillId="0" fontId="5" numFmtId="165" xfId="0" applyAlignment="1" applyBorder="1" applyFont="1" applyNumberFormat="1">
      <alignment horizontal="center" shrinkToFit="0" vertical="bottom" wrapText="0"/>
    </xf>
    <xf borderId="45" fillId="0" fontId="5" numFmtId="2" xfId="0" applyAlignment="1" applyBorder="1" applyFont="1" applyNumberFormat="1">
      <alignment horizontal="center" shrinkToFit="0" vertical="bottom" wrapText="0"/>
    </xf>
    <xf borderId="53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readingOrder="0" shrinkToFit="0" vertical="bottom" wrapText="0"/>
    </xf>
    <xf borderId="54" fillId="0" fontId="5" numFmtId="0" xfId="0" applyAlignment="1" applyBorder="1" applyFont="1">
      <alignment horizontal="center" shrinkToFit="0" vertical="bottom" wrapText="0"/>
    </xf>
    <xf borderId="6" fillId="0" fontId="5" numFmtId="165" xfId="0" applyAlignment="1" applyBorder="1" applyFont="1" applyNumberForma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readingOrder="0" shrinkToFit="0" vertical="bottom" wrapText="0"/>
    </xf>
    <xf borderId="54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shrinkToFit="0" vertical="bottom" wrapText="0"/>
    </xf>
    <xf borderId="54" fillId="0" fontId="5" numFmtId="2" xfId="0" applyAlignment="1" applyBorder="1" applyFont="1" applyNumberFormat="1">
      <alignment horizontal="center" shrinkToFit="0" vertical="bottom" wrapText="0"/>
    </xf>
    <xf borderId="50" fillId="0" fontId="5" numFmtId="0" xfId="0" applyAlignment="1" applyBorder="1" applyFont="1">
      <alignment horizontal="center" shrinkToFit="0" vertical="bottom" wrapText="0"/>
    </xf>
    <xf borderId="24" fillId="0" fontId="5" numFmtId="165" xfId="0" applyAlignment="1" applyBorder="1" applyFont="1" applyNumberFormat="1">
      <alignment horizontal="center" shrinkToFit="0" vertical="bottom" wrapText="0"/>
    </xf>
    <xf borderId="49" fillId="0" fontId="5" numFmtId="165" xfId="0" applyAlignment="1" applyBorder="1" applyFont="1" applyNumberFormat="1">
      <alignment horizontal="center" shrinkToFit="0" vertical="bottom" wrapText="0"/>
    </xf>
    <xf borderId="50" fillId="0" fontId="5" numFmtId="2" xfId="0" applyAlignment="1" applyBorder="1" applyFont="1" applyNumberFormat="1">
      <alignment horizontal="center" shrinkToFit="0" vertical="bottom" wrapText="0"/>
    </xf>
    <xf borderId="24" fillId="0" fontId="5" numFmtId="0" xfId="0" applyAlignment="1" applyBorder="1" applyFont="1">
      <alignment horizontal="center" shrinkToFit="0" vertical="bottom" wrapText="0"/>
    </xf>
    <xf borderId="0" fillId="0" fontId="5" numFmtId="20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38" fillId="0" fontId="11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5"/>
    <col customWidth="1" min="3" max="3" width="13.5"/>
    <col customWidth="1" min="4" max="4" width="14.25"/>
    <col customWidth="1" min="5" max="5" width="14.0"/>
    <col customWidth="1" min="6" max="6" width="16.88"/>
    <col customWidth="1" min="7" max="7" width="18.5"/>
    <col customWidth="1" min="8" max="8" width="18.0"/>
    <col customWidth="1" min="9" max="9" width="10.0"/>
    <col customWidth="1" min="10" max="26" width="8.0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45658.0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 t="s">
        <v>17</v>
      </c>
      <c r="C5" s="27"/>
      <c r="D5" s="28" t="str">
        <f t="shared" ref="D5:D35" si="1">IF(B5="","",B5-C5)</f>
        <v>#VALUE!</v>
      </c>
      <c r="E5" s="29">
        <v>25.0</v>
      </c>
      <c r="F5" s="30"/>
      <c r="G5" s="31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>
        <v>27.0</v>
      </c>
      <c r="C6" s="36">
        <v>26.0</v>
      </c>
      <c r="D6" s="37">
        <f t="shared" si="1"/>
        <v>1</v>
      </c>
      <c r="E6" s="38">
        <v>25.0</v>
      </c>
      <c r="F6" s="39">
        <v>0.46</v>
      </c>
      <c r="G6" s="40">
        <v>0.46</v>
      </c>
      <c r="H6" s="4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35">
        <v>27.0</v>
      </c>
      <c r="C7" s="36">
        <v>26.0</v>
      </c>
      <c r="D7" s="37">
        <f t="shared" si="1"/>
        <v>1</v>
      </c>
      <c r="E7" s="38">
        <v>25.0</v>
      </c>
      <c r="F7" s="39">
        <v>0.63</v>
      </c>
      <c r="G7" s="40">
        <v>0.63</v>
      </c>
      <c r="H7" s="4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35">
        <v>27.0</v>
      </c>
      <c r="C8" s="36">
        <v>26.0</v>
      </c>
      <c r="D8" s="37">
        <f t="shared" si="1"/>
        <v>1</v>
      </c>
      <c r="E8" s="38">
        <v>25.0</v>
      </c>
      <c r="F8" s="39">
        <v>0.76</v>
      </c>
      <c r="G8" s="40">
        <v>0.76</v>
      </c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35">
        <v>27.0</v>
      </c>
      <c r="C9" s="36">
        <v>26.0</v>
      </c>
      <c r="D9" s="37">
        <f t="shared" si="1"/>
        <v>1</v>
      </c>
      <c r="E9" s="38">
        <v>25.0</v>
      </c>
      <c r="F9" s="39">
        <v>0.87</v>
      </c>
      <c r="G9" s="40">
        <v>0.87</v>
      </c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35" t="s">
        <v>17</v>
      </c>
      <c r="C10" s="42"/>
      <c r="D10" s="37" t="str">
        <f t="shared" si="1"/>
        <v>#VALUE!</v>
      </c>
      <c r="E10" s="38">
        <v>25.0</v>
      </c>
      <c r="F10" s="43"/>
      <c r="G10" s="44"/>
      <c r="H10" s="41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35" t="s">
        <v>17</v>
      </c>
      <c r="C11" s="42"/>
      <c r="D11" s="37" t="str">
        <f t="shared" si="1"/>
        <v>#VALUE!</v>
      </c>
      <c r="E11" s="38">
        <v>25.0</v>
      </c>
      <c r="F11" s="43"/>
      <c r="G11" s="44"/>
      <c r="H11" s="41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35" t="s">
        <v>17</v>
      </c>
      <c r="C12" s="42"/>
      <c r="D12" s="37" t="str">
        <f t="shared" si="1"/>
        <v>#VALUE!</v>
      </c>
      <c r="E12" s="38">
        <v>25.0</v>
      </c>
      <c r="F12" s="43"/>
      <c r="G12" s="44"/>
      <c r="H12" s="4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35" t="s">
        <v>17</v>
      </c>
      <c r="C13" s="42"/>
      <c r="D13" s="37" t="str">
        <f t="shared" si="1"/>
        <v>#VALUE!</v>
      </c>
      <c r="E13" s="38">
        <v>25.0</v>
      </c>
      <c r="F13" s="43"/>
      <c r="G13" s="44"/>
      <c r="H13" s="41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35" t="s">
        <v>17</v>
      </c>
      <c r="C14" s="42"/>
      <c r="D14" s="37" t="str">
        <f t="shared" si="1"/>
        <v>#VALUE!</v>
      </c>
      <c r="E14" s="38">
        <v>25.0</v>
      </c>
      <c r="F14" s="43"/>
      <c r="G14" s="44"/>
      <c r="H14" s="4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35" t="s">
        <v>17</v>
      </c>
      <c r="C15" s="42"/>
      <c r="D15" s="37" t="str">
        <f t="shared" si="1"/>
        <v>#VALUE!</v>
      </c>
      <c r="E15" s="38">
        <v>25.0</v>
      </c>
      <c r="F15" s="43"/>
      <c r="G15" s="44"/>
      <c r="H15" s="4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 t="s">
        <v>17</v>
      </c>
      <c r="C16" s="42"/>
      <c r="D16" s="37" t="str">
        <f t="shared" si="1"/>
        <v>#VALUE!</v>
      </c>
      <c r="E16" s="38">
        <v>25.0</v>
      </c>
      <c r="F16" s="43"/>
      <c r="G16" s="44"/>
      <c r="H16" s="4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35">
        <v>27.0</v>
      </c>
      <c r="C17" s="36">
        <v>26.0</v>
      </c>
      <c r="D17" s="37">
        <f t="shared" si="1"/>
        <v>1</v>
      </c>
      <c r="E17" s="38">
        <v>25.0</v>
      </c>
      <c r="F17" s="39">
        <v>0.36</v>
      </c>
      <c r="G17" s="40">
        <v>0.42</v>
      </c>
      <c r="H17" s="4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35" t="s">
        <v>17</v>
      </c>
      <c r="C18" s="42"/>
      <c r="D18" s="37" t="str">
        <f t="shared" si="1"/>
        <v>#VALUE!</v>
      </c>
      <c r="E18" s="38">
        <v>25.0</v>
      </c>
      <c r="F18" s="43"/>
      <c r="G18" s="44"/>
      <c r="H18" s="41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35" t="s">
        <v>17</v>
      </c>
      <c r="C19" s="42"/>
      <c r="D19" s="37" t="str">
        <f t="shared" si="1"/>
        <v>#VALUE!</v>
      </c>
      <c r="E19" s="38">
        <v>25.0</v>
      </c>
      <c r="F19" s="43"/>
      <c r="G19" s="44"/>
      <c r="H19" s="4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35" t="s">
        <v>17</v>
      </c>
      <c r="C20" s="42"/>
      <c r="D20" s="37" t="str">
        <f t="shared" si="1"/>
        <v>#VALUE!</v>
      </c>
      <c r="E20" s="38">
        <v>25.0</v>
      </c>
      <c r="F20" s="43"/>
      <c r="G20" s="44"/>
      <c r="H20" s="4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35">
        <v>27.0</v>
      </c>
      <c r="C21" s="36">
        <v>26.0</v>
      </c>
      <c r="D21" s="37">
        <f t="shared" si="1"/>
        <v>1</v>
      </c>
      <c r="E21" s="38">
        <v>25.0</v>
      </c>
      <c r="F21" s="39">
        <v>0.4</v>
      </c>
      <c r="G21" s="40">
        <v>0.41</v>
      </c>
      <c r="H21" s="4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35">
        <v>27.0</v>
      </c>
      <c r="C22" s="36">
        <v>26.0</v>
      </c>
      <c r="D22" s="37">
        <f t="shared" si="1"/>
        <v>1</v>
      </c>
      <c r="E22" s="38">
        <v>25.0</v>
      </c>
      <c r="F22" s="39">
        <v>0.44</v>
      </c>
      <c r="G22" s="40">
        <v>0.46</v>
      </c>
      <c r="H22" s="41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35">
        <v>27.0</v>
      </c>
      <c r="C23" s="36">
        <v>26.0</v>
      </c>
      <c r="D23" s="37">
        <f t="shared" si="1"/>
        <v>1</v>
      </c>
      <c r="E23" s="38">
        <v>25.0</v>
      </c>
      <c r="F23" s="39">
        <v>0.43</v>
      </c>
      <c r="G23" s="40">
        <v>0.47</v>
      </c>
      <c r="H23" s="4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35">
        <v>27.0</v>
      </c>
      <c r="C24" s="36">
        <v>26.0</v>
      </c>
      <c r="D24" s="37">
        <f t="shared" si="1"/>
        <v>1</v>
      </c>
      <c r="E24" s="38">
        <v>25.0</v>
      </c>
      <c r="F24" s="39">
        <v>0.35</v>
      </c>
      <c r="G24" s="40">
        <v>0.4</v>
      </c>
      <c r="H24" s="4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35" t="s">
        <v>18</v>
      </c>
      <c r="C25" s="42"/>
      <c r="D25" s="37" t="str">
        <f t="shared" si="1"/>
        <v>#VALUE!</v>
      </c>
      <c r="E25" s="38">
        <v>25.0</v>
      </c>
      <c r="F25" s="43"/>
      <c r="G25" s="44"/>
      <c r="H25" s="4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35" t="s">
        <v>17</v>
      </c>
      <c r="C26" s="42"/>
      <c r="D26" s="37" t="str">
        <f t="shared" si="1"/>
        <v>#VALUE!</v>
      </c>
      <c r="E26" s="38">
        <v>25.0</v>
      </c>
      <c r="F26" s="43"/>
      <c r="G26" s="44"/>
      <c r="H26" s="4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35" t="s">
        <v>17</v>
      </c>
      <c r="C27" s="42"/>
      <c r="D27" s="37" t="str">
        <f t="shared" si="1"/>
        <v>#VALUE!</v>
      </c>
      <c r="E27" s="38">
        <v>25.0</v>
      </c>
      <c r="F27" s="43"/>
      <c r="G27" s="44"/>
      <c r="H27" s="4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35">
        <v>27.0</v>
      </c>
      <c r="C28" s="36">
        <v>24.0</v>
      </c>
      <c r="D28" s="37">
        <f t="shared" si="1"/>
        <v>3</v>
      </c>
      <c r="E28" s="38">
        <v>25.0</v>
      </c>
      <c r="F28" s="39">
        <v>0.5</v>
      </c>
      <c r="G28" s="40">
        <v>0.53</v>
      </c>
      <c r="H28" s="4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35">
        <v>27.0</v>
      </c>
      <c r="C29" s="36">
        <v>24.0</v>
      </c>
      <c r="D29" s="37">
        <f t="shared" si="1"/>
        <v>3</v>
      </c>
      <c r="E29" s="38">
        <v>25.0</v>
      </c>
      <c r="F29" s="39">
        <v>0.4</v>
      </c>
      <c r="G29" s="40">
        <v>0.43</v>
      </c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35" t="s">
        <v>17</v>
      </c>
      <c r="C30" s="42"/>
      <c r="D30" s="37" t="str">
        <f t="shared" si="1"/>
        <v>#VALUE!</v>
      </c>
      <c r="E30" s="38">
        <v>25.0</v>
      </c>
      <c r="F30" s="43"/>
      <c r="G30" s="44"/>
      <c r="H30" s="4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35" t="s">
        <v>17</v>
      </c>
      <c r="C31" s="42"/>
      <c r="D31" s="37" t="str">
        <f t="shared" si="1"/>
        <v>#VALUE!</v>
      </c>
      <c r="E31" s="38">
        <v>25.0</v>
      </c>
      <c r="F31" s="43"/>
      <c r="G31" s="44"/>
      <c r="H31" s="4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35" t="s">
        <v>17</v>
      </c>
      <c r="C32" s="42"/>
      <c r="D32" s="37" t="str">
        <f t="shared" si="1"/>
        <v>#VALUE!</v>
      </c>
      <c r="E32" s="38">
        <v>25.0</v>
      </c>
      <c r="F32" s="43"/>
      <c r="G32" s="44"/>
      <c r="H32" s="4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35" t="s">
        <v>17</v>
      </c>
      <c r="C33" s="42"/>
      <c r="D33" s="37" t="str">
        <f t="shared" si="1"/>
        <v>#VALUE!</v>
      </c>
      <c r="E33" s="38">
        <v>25.0</v>
      </c>
      <c r="F33" s="43"/>
      <c r="G33" s="44"/>
      <c r="H33" s="4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 t="s">
        <v>17</v>
      </c>
      <c r="C34" s="42"/>
      <c r="D34" s="37" t="str">
        <f t="shared" si="1"/>
        <v>#VALUE!</v>
      </c>
      <c r="E34" s="38">
        <v>25.0</v>
      </c>
      <c r="F34" s="43"/>
      <c r="G34" s="44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5">
        <v>31.0</v>
      </c>
      <c r="B35" s="35" t="s">
        <v>17</v>
      </c>
      <c r="C35" s="46"/>
      <c r="D35" s="47" t="str">
        <f t="shared" si="1"/>
        <v>#VALUE!</v>
      </c>
      <c r="E35" s="48">
        <v>25.0</v>
      </c>
      <c r="F35" s="49"/>
      <c r="G35" s="50"/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51" t="s">
        <v>19</v>
      </c>
      <c r="B36" s="52"/>
      <c r="C36" s="52"/>
      <c r="D36" s="52"/>
      <c r="E36" s="32"/>
      <c r="F36" s="51" t="s">
        <v>20</v>
      </c>
      <c r="G36" s="52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53" t="s">
        <v>21</v>
      </c>
      <c r="B37" s="54"/>
      <c r="C37" s="54"/>
      <c r="D37" s="54"/>
      <c r="E37" s="55" t="s">
        <v>22</v>
      </c>
      <c r="F37" s="56" t="s">
        <v>23</v>
      </c>
      <c r="G37" s="57" t="s">
        <v>24</v>
      </c>
      <c r="H37" s="58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ht="24.0" customHeight="1">
      <c r="A38" s="60" t="s">
        <v>25</v>
      </c>
      <c r="B38" s="61"/>
      <c r="C38" s="61"/>
      <c r="D38" s="61"/>
      <c r="E38" s="62" t="s">
        <v>22</v>
      </c>
      <c r="F38" s="63" t="s">
        <v>22</v>
      </c>
      <c r="G38" s="64" t="s">
        <v>22</v>
      </c>
      <c r="H38" s="65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ht="24.0" customHeight="1">
      <c r="A39" s="66" t="s">
        <v>26</v>
      </c>
      <c r="B39" s="67"/>
      <c r="C39" s="67"/>
      <c r="D39" s="67"/>
      <c r="E39" s="68"/>
      <c r="F39" s="69" t="s">
        <v>27</v>
      </c>
      <c r="G39" s="70"/>
      <c r="H39" s="71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72" t="s">
        <v>28</v>
      </c>
      <c r="E40" s="73"/>
      <c r="F40" s="69" t="s">
        <v>29</v>
      </c>
      <c r="G40" s="71"/>
      <c r="H40" s="74" t="s">
        <v>30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75" t="s">
        <v>31</v>
      </c>
      <c r="B41" s="61"/>
      <c r="C41" s="61"/>
      <c r="D41" s="61"/>
      <c r="E41" s="65"/>
      <c r="F41" s="69" t="s">
        <v>32</v>
      </c>
      <c r="G41" s="71"/>
      <c r="H41" s="76" t="s">
        <v>33</v>
      </c>
      <c r="I41" s="77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78" t="s">
        <v>34</v>
      </c>
      <c r="B42" s="67"/>
      <c r="C42" s="67"/>
      <c r="D42" s="67"/>
      <c r="E42" s="67"/>
      <c r="F42" s="67"/>
      <c r="G42" s="67"/>
      <c r="H42" s="67"/>
      <c r="I42" s="67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79" t="s">
        <v>35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80" t="s">
        <v>36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81" t="s">
        <v>37</v>
      </c>
      <c r="I45" s="82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83" t="s">
        <v>5</v>
      </c>
      <c r="B46" s="84"/>
      <c r="C46" s="11"/>
      <c r="D46" s="84" t="s">
        <v>38</v>
      </c>
      <c r="E46" s="85"/>
      <c r="F46" s="86" t="s">
        <v>4</v>
      </c>
      <c r="G46" s="84"/>
      <c r="H46" s="87" t="s">
        <v>39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88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89" t="s">
        <v>40</v>
      </c>
      <c r="B48" s="90" t="s">
        <v>41</v>
      </c>
      <c r="C48" s="91" t="s">
        <v>42</v>
      </c>
      <c r="D48" s="92" t="s">
        <v>43</v>
      </c>
      <c r="E48" s="93" t="s">
        <v>44</v>
      </c>
      <c r="F48" s="94" t="s">
        <v>45</v>
      </c>
      <c r="G48" s="95" t="s">
        <v>46</v>
      </c>
      <c r="H48" s="95" t="s">
        <v>47</v>
      </c>
      <c r="I48" s="95" t="s">
        <v>48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96"/>
      <c r="B49" s="97" t="s">
        <v>49</v>
      </c>
      <c r="C49" s="98" t="s">
        <v>50</v>
      </c>
      <c r="D49" s="99" t="s">
        <v>51</v>
      </c>
      <c r="E49" s="97" t="s">
        <v>52</v>
      </c>
      <c r="F49" s="98"/>
      <c r="G49" s="100" t="s">
        <v>53</v>
      </c>
      <c r="H49" s="101" t="s">
        <v>54</v>
      </c>
      <c r="I49" s="101" t="s">
        <v>55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102" t="s">
        <v>17</v>
      </c>
      <c r="C50" s="103">
        <v>26.0</v>
      </c>
      <c r="D50" s="104" t="str">
        <f t="shared" ref="D50:D80" si="2">IF(B50="","",B50*C50)</f>
        <v>#VALUE!</v>
      </c>
      <c r="E50" s="105"/>
      <c r="F50" s="106"/>
      <c r="G50" s="104" t="str">
        <f t="shared" ref="G50:G80" si="3">IF(B50="","",IF(E50&lt;12.5,(0.353*$I$46)*(12.006+EXP(2.46-0.073*E50+0.125*B50+0.389*F50)),(0.361*$I$46)*(-2.261+EXP(2.69-0.065*E50+0.111*B50+0.361*F50))))</f>
        <v>#VALUE!</v>
      </c>
      <c r="H50" s="107" t="str">
        <f t="shared" ref="H50:H80" si="4">IF(D50="","",IF(D50&gt;=G50,"YES","NO"))</f>
        <v>#VALUE!</v>
      </c>
      <c r="I50" s="107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108">
        <v>4.0</v>
      </c>
      <c r="C51" s="109">
        <v>26.0</v>
      </c>
      <c r="D51" s="110">
        <f t="shared" si="2"/>
        <v>104</v>
      </c>
      <c r="E51" s="111">
        <v>3.6</v>
      </c>
      <c r="F51" s="112">
        <v>7.5</v>
      </c>
      <c r="G51" s="110">
        <f t="shared" si="3"/>
        <v>101.1122742</v>
      </c>
      <c r="H51" s="113" t="str">
        <f t="shared" si="4"/>
        <v>YES</v>
      </c>
      <c r="I51" s="11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108">
        <v>4.0</v>
      </c>
      <c r="C52" s="109">
        <v>26.0</v>
      </c>
      <c r="D52" s="110">
        <f t="shared" si="2"/>
        <v>104</v>
      </c>
      <c r="E52" s="111">
        <v>3.8</v>
      </c>
      <c r="F52" s="112">
        <v>7.5</v>
      </c>
      <c r="G52" s="110">
        <f t="shared" si="3"/>
        <v>99.70818635</v>
      </c>
      <c r="H52" s="113" t="str">
        <f t="shared" si="4"/>
        <v>YES</v>
      </c>
      <c r="I52" s="11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108">
        <v>4.0</v>
      </c>
      <c r="C53" s="109">
        <v>26.0</v>
      </c>
      <c r="D53" s="110">
        <f t="shared" si="2"/>
        <v>104</v>
      </c>
      <c r="E53" s="111">
        <v>3.6</v>
      </c>
      <c r="F53" s="112">
        <v>7.5</v>
      </c>
      <c r="G53" s="110">
        <f t="shared" si="3"/>
        <v>101.1122742</v>
      </c>
      <c r="H53" s="113" t="str">
        <f t="shared" si="4"/>
        <v>YES</v>
      </c>
      <c r="I53" s="11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108">
        <v>4.0</v>
      </c>
      <c r="C54" s="109">
        <v>26.0</v>
      </c>
      <c r="D54" s="110">
        <f t="shared" si="2"/>
        <v>104</v>
      </c>
      <c r="E54" s="111">
        <v>4.0</v>
      </c>
      <c r="F54" s="112">
        <v>7.5</v>
      </c>
      <c r="G54" s="110">
        <f t="shared" si="3"/>
        <v>98.32444921</v>
      </c>
      <c r="H54" s="113" t="str">
        <f t="shared" si="4"/>
        <v>YES</v>
      </c>
      <c r="I54" s="11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108" t="s">
        <v>17</v>
      </c>
      <c r="C55" s="109">
        <v>26.0</v>
      </c>
      <c r="D55" s="110" t="str">
        <f t="shared" si="2"/>
        <v>#VALUE!</v>
      </c>
      <c r="E55" s="114"/>
      <c r="F55" s="115"/>
      <c r="G55" s="110" t="str">
        <f t="shared" si="3"/>
        <v>#VALUE!</v>
      </c>
      <c r="H55" s="113" t="str">
        <f t="shared" si="4"/>
        <v>#VALUE!</v>
      </c>
      <c r="I55" s="11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108" t="s">
        <v>17</v>
      </c>
      <c r="C56" s="109">
        <v>26.0</v>
      </c>
      <c r="D56" s="110" t="str">
        <f t="shared" si="2"/>
        <v>#VALUE!</v>
      </c>
      <c r="E56" s="114"/>
      <c r="F56" s="115"/>
      <c r="G56" s="110" t="str">
        <f t="shared" si="3"/>
        <v>#VALUE!</v>
      </c>
      <c r="H56" s="113" t="str">
        <f t="shared" si="4"/>
        <v>#VALUE!</v>
      </c>
      <c r="I56" s="11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108" t="s">
        <v>17</v>
      </c>
      <c r="C57" s="109">
        <v>26.0</v>
      </c>
      <c r="D57" s="110" t="str">
        <f t="shared" si="2"/>
        <v>#VALUE!</v>
      </c>
      <c r="E57" s="114"/>
      <c r="F57" s="115"/>
      <c r="G57" s="110" t="str">
        <f t="shared" si="3"/>
        <v>#VALUE!</v>
      </c>
      <c r="H57" s="113" t="str">
        <f t="shared" si="4"/>
        <v>#VALUE!</v>
      </c>
      <c r="I57" s="11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108" t="s">
        <v>17</v>
      </c>
      <c r="C58" s="109">
        <v>26.0</v>
      </c>
      <c r="D58" s="110" t="str">
        <f t="shared" si="2"/>
        <v>#VALUE!</v>
      </c>
      <c r="E58" s="114"/>
      <c r="F58" s="115"/>
      <c r="G58" s="110" t="str">
        <f t="shared" si="3"/>
        <v>#VALUE!</v>
      </c>
      <c r="H58" s="113" t="str">
        <f t="shared" si="4"/>
        <v>#VALUE!</v>
      </c>
      <c r="I58" s="11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108" t="s">
        <v>17</v>
      </c>
      <c r="C59" s="109">
        <v>26.0</v>
      </c>
      <c r="D59" s="110" t="str">
        <f t="shared" si="2"/>
        <v>#VALUE!</v>
      </c>
      <c r="E59" s="114"/>
      <c r="F59" s="115"/>
      <c r="G59" s="110" t="str">
        <f t="shared" si="3"/>
        <v>#VALUE!</v>
      </c>
      <c r="H59" s="113" t="str">
        <f t="shared" si="4"/>
        <v>#VALUE!</v>
      </c>
      <c r="I59" s="11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108" t="s">
        <v>17</v>
      </c>
      <c r="C60" s="109">
        <v>26.0</v>
      </c>
      <c r="D60" s="110" t="str">
        <f t="shared" si="2"/>
        <v>#VALUE!</v>
      </c>
      <c r="E60" s="114"/>
      <c r="F60" s="115"/>
      <c r="G60" s="110" t="str">
        <f t="shared" si="3"/>
        <v>#VALUE!</v>
      </c>
      <c r="H60" s="113" t="str">
        <f t="shared" si="4"/>
        <v>#VALUE!</v>
      </c>
      <c r="I60" s="11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108" t="s">
        <v>17</v>
      </c>
      <c r="C61" s="109">
        <v>26.0</v>
      </c>
      <c r="D61" s="110" t="str">
        <f t="shared" si="2"/>
        <v>#VALUE!</v>
      </c>
      <c r="E61" s="114"/>
      <c r="F61" s="115"/>
      <c r="G61" s="110" t="str">
        <f t="shared" si="3"/>
        <v>#VALUE!</v>
      </c>
      <c r="H61" s="113" t="str">
        <f t="shared" si="4"/>
        <v>#VALUE!</v>
      </c>
      <c r="I61" s="11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108">
        <v>4.0</v>
      </c>
      <c r="C62" s="109">
        <v>26.0</v>
      </c>
      <c r="D62" s="110">
        <f t="shared" si="2"/>
        <v>104</v>
      </c>
      <c r="E62" s="111">
        <v>3.8</v>
      </c>
      <c r="F62" s="112">
        <v>7.5</v>
      </c>
      <c r="G62" s="110">
        <f t="shared" si="3"/>
        <v>99.70818635</v>
      </c>
      <c r="H62" s="113" t="str">
        <f t="shared" si="4"/>
        <v>YES</v>
      </c>
      <c r="I62" s="11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108" t="s">
        <v>17</v>
      </c>
      <c r="C63" s="109">
        <v>26.0</v>
      </c>
      <c r="D63" s="110" t="str">
        <f t="shared" si="2"/>
        <v>#VALUE!</v>
      </c>
      <c r="E63" s="114"/>
      <c r="F63" s="115"/>
      <c r="G63" s="110" t="str">
        <f t="shared" si="3"/>
        <v>#VALUE!</v>
      </c>
      <c r="H63" s="113" t="str">
        <f t="shared" si="4"/>
        <v>#VALUE!</v>
      </c>
      <c r="I63" s="11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108" t="s">
        <v>17</v>
      </c>
      <c r="C64" s="109">
        <v>26.0</v>
      </c>
      <c r="D64" s="110" t="str">
        <f t="shared" si="2"/>
        <v>#VALUE!</v>
      </c>
      <c r="E64" s="114"/>
      <c r="F64" s="115"/>
      <c r="G64" s="110" t="str">
        <f t="shared" si="3"/>
        <v>#VALUE!</v>
      </c>
      <c r="H64" s="113" t="str">
        <f t="shared" si="4"/>
        <v>#VALUE!</v>
      </c>
      <c r="I64" s="11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108" t="s">
        <v>17</v>
      </c>
      <c r="C65" s="109">
        <v>26.0</v>
      </c>
      <c r="D65" s="110" t="str">
        <f t="shared" si="2"/>
        <v>#VALUE!</v>
      </c>
      <c r="E65" s="114"/>
      <c r="F65" s="115"/>
      <c r="G65" s="110" t="str">
        <f t="shared" si="3"/>
        <v>#VALUE!</v>
      </c>
      <c r="H65" s="113" t="str">
        <f t="shared" si="4"/>
        <v>#VALUE!</v>
      </c>
      <c r="I65" s="11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108">
        <v>4.5</v>
      </c>
      <c r="C66" s="109">
        <v>26.0</v>
      </c>
      <c r="D66" s="110">
        <f t="shared" si="2"/>
        <v>117</v>
      </c>
      <c r="E66" s="111">
        <v>2.8</v>
      </c>
      <c r="F66" s="112">
        <v>7.5</v>
      </c>
      <c r="G66" s="110">
        <f t="shared" si="3"/>
        <v>113.5617712</v>
      </c>
      <c r="H66" s="113" t="str">
        <f t="shared" si="4"/>
        <v>YES</v>
      </c>
      <c r="I66" s="11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108">
        <v>4.5</v>
      </c>
      <c r="C67" s="109">
        <v>26.0</v>
      </c>
      <c r="D67" s="110">
        <f t="shared" si="2"/>
        <v>117</v>
      </c>
      <c r="E67" s="111">
        <v>2.6</v>
      </c>
      <c r="F67" s="112">
        <v>7.5</v>
      </c>
      <c r="G67" s="110">
        <f t="shared" si="3"/>
        <v>115.1696052</v>
      </c>
      <c r="H67" s="113" t="str">
        <f t="shared" si="4"/>
        <v>YES</v>
      </c>
      <c r="I67" s="11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108">
        <v>4.5</v>
      </c>
      <c r="C68" s="109">
        <v>26.0</v>
      </c>
      <c r="D68" s="110">
        <f t="shared" si="2"/>
        <v>117</v>
      </c>
      <c r="E68" s="111">
        <v>2.4</v>
      </c>
      <c r="F68" s="112">
        <v>7.5</v>
      </c>
      <c r="G68" s="110">
        <f t="shared" si="3"/>
        <v>116.8010857</v>
      </c>
      <c r="H68" s="113" t="str">
        <f t="shared" si="4"/>
        <v>YES</v>
      </c>
      <c r="I68" s="11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108">
        <v>4.5</v>
      </c>
      <c r="C69" s="109">
        <v>26.0</v>
      </c>
      <c r="D69" s="110">
        <f t="shared" si="2"/>
        <v>117</v>
      </c>
      <c r="E69" s="111">
        <v>2.7</v>
      </c>
      <c r="F69" s="112">
        <v>7.5</v>
      </c>
      <c r="G69" s="110">
        <f t="shared" si="3"/>
        <v>114.3627539</v>
      </c>
      <c r="H69" s="113" t="str">
        <f t="shared" si="4"/>
        <v>YES</v>
      </c>
      <c r="I69" s="11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108" t="s">
        <v>17</v>
      </c>
      <c r="C70" s="109">
        <v>26.0</v>
      </c>
      <c r="D70" s="110" t="str">
        <f t="shared" si="2"/>
        <v>#VALUE!</v>
      </c>
      <c r="E70" s="114"/>
      <c r="F70" s="115"/>
      <c r="G70" s="110" t="str">
        <f t="shared" si="3"/>
        <v>#VALUE!</v>
      </c>
      <c r="H70" s="113" t="str">
        <f t="shared" si="4"/>
        <v>#VALUE!</v>
      </c>
      <c r="I70" s="11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108" t="s">
        <v>17</v>
      </c>
      <c r="C71" s="109">
        <v>26.0</v>
      </c>
      <c r="D71" s="110" t="str">
        <f t="shared" si="2"/>
        <v>#VALUE!</v>
      </c>
      <c r="E71" s="114"/>
      <c r="F71" s="115"/>
      <c r="G71" s="110" t="str">
        <f t="shared" si="3"/>
        <v>#VALUE!</v>
      </c>
      <c r="H71" s="113" t="str">
        <f t="shared" si="4"/>
        <v>#VALUE!</v>
      </c>
      <c r="I71" s="11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108" t="s">
        <v>17</v>
      </c>
      <c r="C72" s="109">
        <v>26.0</v>
      </c>
      <c r="D72" s="110" t="str">
        <f t="shared" si="2"/>
        <v>#VALUE!</v>
      </c>
      <c r="E72" s="114"/>
      <c r="F72" s="115"/>
      <c r="G72" s="110" t="str">
        <f t="shared" si="3"/>
        <v>#VALUE!</v>
      </c>
      <c r="H72" s="113" t="str">
        <f t="shared" si="4"/>
        <v>#VALUE!</v>
      </c>
      <c r="I72" s="11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108">
        <v>5.0</v>
      </c>
      <c r="C73" s="109">
        <v>26.0</v>
      </c>
      <c r="D73" s="110">
        <f t="shared" si="2"/>
        <v>130</v>
      </c>
      <c r="E73" s="111">
        <v>2.1</v>
      </c>
      <c r="F73" s="112">
        <v>7.5</v>
      </c>
      <c r="G73" s="110">
        <f t="shared" si="3"/>
        <v>126.7138345</v>
      </c>
      <c r="H73" s="113" t="str">
        <f t="shared" si="4"/>
        <v>YES</v>
      </c>
      <c r="I73" s="11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108">
        <v>5.0</v>
      </c>
      <c r="C74" s="109">
        <v>26.0</v>
      </c>
      <c r="D74" s="110">
        <f t="shared" si="2"/>
        <v>130</v>
      </c>
      <c r="E74" s="111">
        <v>2.2</v>
      </c>
      <c r="F74" s="112">
        <v>7.5</v>
      </c>
      <c r="G74" s="110">
        <f t="shared" si="3"/>
        <v>125.8230172</v>
      </c>
      <c r="H74" s="113" t="str">
        <f t="shared" si="4"/>
        <v>YES</v>
      </c>
      <c r="I74" s="11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108" t="s">
        <v>17</v>
      </c>
      <c r="C75" s="109">
        <v>26.0</v>
      </c>
      <c r="D75" s="110" t="str">
        <f t="shared" si="2"/>
        <v>#VALUE!</v>
      </c>
      <c r="E75" s="114"/>
      <c r="F75" s="115"/>
      <c r="G75" s="110" t="str">
        <f t="shared" si="3"/>
        <v>#VALUE!</v>
      </c>
      <c r="H75" s="113" t="str">
        <f t="shared" si="4"/>
        <v>#VALUE!</v>
      </c>
      <c r="I75" s="11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108" t="s">
        <v>17</v>
      </c>
      <c r="C76" s="109">
        <v>26.0</v>
      </c>
      <c r="D76" s="110" t="str">
        <f t="shared" si="2"/>
        <v>#VALUE!</v>
      </c>
      <c r="E76" s="114"/>
      <c r="F76" s="115"/>
      <c r="G76" s="110" t="str">
        <f t="shared" si="3"/>
        <v>#VALUE!</v>
      </c>
      <c r="H76" s="113" t="str">
        <f t="shared" si="4"/>
        <v>#VALUE!</v>
      </c>
      <c r="I76" s="11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108" t="s">
        <v>17</v>
      </c>
      <c r="C77" s="109">
        <v>26.0</v>
      </c>
      <c r="D77" s="110" t="str">
        <f t="shared" si="2"/>
        <v>#VALUE!</v>
      </c>
      <c r="E77" s="114"/>
      <c r="F77" s="115"/>
      <c r="G77" s="110" t="str">
        <f t="shared" si="3"/>
        <v>#VALUE!</v>
      </c>
      <c r="H77" s="113" t="str">
        <f t="shared" si="4"/>
        <v>#VALUE!</v>
      </c>
      <c r="I77" s="11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108" t="s">
        <v>17</v>
      </c>
      <c r="C78" s="109">
        <v>26.0</v>
      </c>
      <c r="D78" s="110" t="str">
        <f t="shared" si="2"/>
        <v>#VALUE!</v>
      </c>
      <c r="E78" s="114"/>
      <c r="F78" s="115"/>
      <c r="G78" s="110" t="str">
        <f t="shared" si="3"/>
        <v>#VALUE!</v>
      </c>
      <c r="H78" s="113" t="str">
        <f t="shared" si="4"/>
        <v>#VALUE!</v>
      </c>
      <c r="I78" s="11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108" t="s">
        <v>17</v>
      </c>
      <c r="C79" s="109">
        <v>26.0</v>
      </c>
      <c r="D79" s="110" t="str">
        <f t="shared" si="2"/>
        <v>#VALUE!</v>
      </c>
      <c r="E79" s="114"/>
      <c r="F79" s="115"/>
      <c r="G79" s="110" t="str">
        <f t="shared" si="3"/>
        <v>#VALUE!</v>
      </c>
      <c r="H79" s="113" t="str">
        <f t="shared" si="4"/>
        <v>#VALUE!</v>
      </c>
      <c r="I79" s="11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5">
        <v>31.0</v>
      </c>
      <c r="B80" s="108" t="s">
        <v>17</v>
      </c>
      <c r="C80" s="116">
        <v>26.0</v>
      </c>
      <c r="D80" s="117" t="str">
        <f t="shared" si="2"/>
        <v>#VALUE!</v>
      </c>
      <c r="E80" s="118"/>
      <c r="F80" s="119"/>
      <c r="G80" s="117" t="str">
        <f t="shared" si="3"/>
        <v>#VALUE!</v>
      </c>
      <c r="H80" s="120" t="str">
        <f t="shared" si="4"/>
        <v>#VALUE!</v>
      </c>
      <c r="I80" s="120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21" t="s">
        <v>56</v>
      </c>
      <c r="B81" s="122"/>
      <c r="C81" s="122"/>
      <c r="D81" s="123"/>
      <c r="E81" s="124"/>
      <c r="F81" s="125"/>
      <c r="G81" s="124"/>
      <c r="H81" s="126" t="s">
        <v>57</v>
      </c>
      <c r="I81" s="67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27" t="s">
        <v>58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28" t="s">
        <v>59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0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str>OHA</vt:lpstr>
  </property>
  <property fmtid="{D5CDD505-2E9C-101B-9397-08002B2CF9AE}" pid="3" name="PHOffice">
    <vt:lpstr/>
  </property>
  <property fmtid="{D5CDD505-2E9C-101B-9397-08002B2CF9AE}" pid="4" name="PHShortLinkDesc">
    <vt:lpstr/>
  </property>
  <property fmtid="{D5CDD505-2E9C-101B-9397-08002B2CF9AE}" pid="5" name="ContentType">
    <vt:lpstr>Public Health Root Document</vt:lpstr>
  </property>
  <property fmtid="{D5CDD505-2E9C-101B-9397-08002B2CF9AE}" pid="6" name="PHLanguages">
    <vt:lpstr>;#English;#</vt:lpstr>
  </property>
  <property fmtid="{D5CDD505-2E9C-101B-9397-08002B2CF9AE}" pid="7" name="PHDivision">
    <vt:lpstr/>
  </property>
  <property fmtid="{D5CDD505-2E9C-101B-9397-08002B2CF9AE}" pid="8" name="PHSection">
    <vt:lpstr/>
  </property>
  <property fmtid="{D5CDD505-2E9C-101B-9397-08002B2CF9AE}" pid="9" name="PHProgram">
    <vt:lpstr/>
  </property>
  <property fmtid="{D5CDD505-2E9C-101B-9397-08002B2CF9AE}" pid="10" name="PHSysOrthogonalTopic">
    <vt:lpstr>;#&lt;none&gt;;#</vt:lpstr>
  </property>
  <property fmtid="{D5CDD505-2E9C-101B-9397-08002B2CF9AE}" pid="11" name="PHPublicationTypesLvl2">
    <vt:lpstr>&lt;none&gt;</vt:lpstr>
  </property>
  <property fmtid="{D5CDD505-2E9C-101B-9397-08002B2CF9AE}" pid="12" name="PHLongLinkTitle">
    <vt:lpstr/>
  </property>
  <property fmtid="{D5CDD505-2E9C-101B-9397-08002B2CF9AE}" pid="13" name="PHSysAssociatedTopics">
    <vt:lpstr/>
  </property>
  <property fmtid="{D5CDD505-2E9C-101B-9397-08002B2CF9AE}" pid="14" name="IASubtopic">
    <vt:lpstr>Clean Water</vt:lpstr>
  </property>
  <property fmtid="{D5CDD505-2E9C-101B-9397-08002B2CF9AE}" pid="15" name="DocumentExpirationDate">
    <vt:lpstr>2018-12-31T00:00:00Z</vt:lpstr>
  </property>
  <property fmtid="{D5CDD505-2E9C-101B-9397-08002B2CF9AE}" pid="16" name="IACategory">
    <vt:lpstr>Public Health</vt:lpstr>
  </property>
  <property fmtid="{D5CDD505-2E9C-101B-9397-08002B2CF9AE}" pid="17" name="URL">
    <vt:lpstr>https://www.oregon.gov/oha/PH/HEALTHYENVIRONMENTS/DRINKINGWATER/MONITORING/Documents/turb-cartridge.xls, Turbidity Reporting Form/CT Calculator - Cartridge or Bag Filtration</vt:lpstr>
  </property>
  <property fmtid="{D5CDD505-2E9C-101B-9397-08002B2CF9AE}" pid="18" name="IATopic">
    <vt:lpstr>Public Health - Environment</vt:lpstr>
  </property>
  <property fmtid="{D5CDD505-2E9C-101B-9397-08002B2CF9AE}" pid="19" name="Meta Description">
    <vt:lpstr/>
  </property>
  <property fmtid="{D5CDD505-2E9C-101B-9397-08002B2CF9AE}" pid="20" name="Meta Keywords">
    <vt:lpstr/>
  </property>
  <property fmtid="{D5CDD505-2E9C-101B-9397-08002B2CF9AE}" pid="21" name="WorkflowChangePath">
    <vt:lpstr>54efda32-8423-4312-843f-d4f360edaf80,12;</vt:lpstr>
  </property>
  <property fmtid="{D5CDD505-2E9C-101B-9397-08002B2CF9AE}" pid="22" name="display_urn:schemas-microsoft-com:office:office#Editor">
    <vt:lpstr>Molly Keller</vt:lpstr>
  </property>
  <property fmtid="{D5CDD505-2E9C-101B-9397-08002B2CF9AE}" pid="23" name="display_urn:schemas-microsoft-com:office:office#Author">
    <vt:lpstr>JOHANNA  SWENSON</vt:lpstr>
  </property>
  <property fmtid="{D5CDD505-2E9C-101B-9397-08002B2CF9AE}" pid="24" name="PublishingExpirationDate">
    <vt:lpstr/>
  </property>
  <property fmtid="{D5CDD505-2E9C-101B-9397-08002B2CF9AE}" pid="25" name="PublishingStartDate">
    <vt:lpstr/>
  </property>
</Properties>
</file>