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<sst xmlns="http://schemas.openxmlformats.org/spreadsheetml/2006/main" count="93" uniqueCount="57">
  <si>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</si>
  <si>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</si>
  <si>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</si>
  <si>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</si>
  <si>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</si>
  <si>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</si>
  <si>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</si>
  <si>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</si>
  <si>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</si>
  <si>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</si>
  <si>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</si>
  <si>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</si>
  <si>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</si>
  <si>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</si>
  <si>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</si>
  <si>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</si>
  <si>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</si>
  <si>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</si>
  <si>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</si>
  <si>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</si>
  <si>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</si>
  <si>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</si>
  <si>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</si>
  <si>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</si>
  <si>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</si>
  <si>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</si>
  <si>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</si>
  <si>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</si>
  <si>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</si>
  <si>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</si>
  <si>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</si>
  <si>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</si>
  <si>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</si>
  <si>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</si>
  <si>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</si>
  <si>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</si>
  <si>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</si>
  <si>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</si>
  <si>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</si>
  <si>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</si>
  <si>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</si>
  <si>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</si>
  <si>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</si>
  <si>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</si>
  <si>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</si>
  <si>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</si>
  <si>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</si>
  <si>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</si>
  <si>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</si>
  <si>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</si>
  <si>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</si>
  <si>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</si>
  <si>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</si>
  <si>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</si>
  <si>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</si>
  <si>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</si>
  <si>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DATE:1/2/2023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</si>
</sst>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29">
      <selection activeCell="I40" sqref="I4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47</v>
      </c>
    </row>
    <row r="2" spans="1:9" s="3" customFormat="1" ht="15.75" customHeight="1">
      <c r="A2" s="102" t="s">
        <v>36</v>
      </c>
      <c r="B2" s="102"/>
      <c r="C2" s="102"/>
      <c r="D2" s="102"/>
      <c r="E2" s="102"/>
      <c r="F2" s="102"/>
      <c r="G2" s="102"/>
      <c r="H2" s="58" t="s">
        <v>44</v>
      </c>
      <c r="I2" s="86">
        <v>44896</v>
      </c>
    </row>
    <row r="3" spans="1:9" s="3" customFormat="1" ht="15.75" customHeight="1">
      <c r="A3" s="59" t="s">
        <v>19</v>
      </c>
      <c r="B3" s="106" t="s">
        <v>45</v>
      </c>
      <c r="C3" s="106"/>
      <c r="D3" s="106"/>
      <c r="E3" s="60" t="s">
        <v>10</v>
      </c>
      <c r="F3" s="107" t="s">
        <v>52</v>
      </c>
      <c r="G3" s="108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7" t="s">
        <v>30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0.28</v>
      </c>
      <c r="G5" s="89"/>
      <c r="H5" s="129">
        <f>MAX(D5:G5)</f>
        <v>0.28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0.32</v>
      </c>
      <c r="G6" s="69"/>
      <c r="H6" s="97">
        <f aca="true" t="shared" si="0" ref="H6:H32">MAX(D6:G6)</f>
        <v>0.32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0.34</v>
      </c>
      <c r="G7" s="71"/>
      <c r="H7" s="97">
        <f t="shared" si="0"/>
        <v>0.34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0.36</v>
      </c>
      <c r="G8" s="69"/>
      <c r="H8" s="97">
        <f t="shared" si="0"/>
        <v>0.36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0.33</v>
      </c>
      <c r="G9" s="71"/>
      <c r="H9" s="97">
        <f t="shared" si="0"/>
        <v>0.33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0.38</v>
      </c>
      <c r="G10" s="69"/>
      <c r="H10" s="97">
        <f t="shared" si="0"/>
        <v>0.38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0.4</v>
      </c>
      <c r="G11" s="71"/>
      <c r="H11" s="97">
        <f t="shared" si="0"/>
        <v>0.4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0.42</v>
      </c>
      <c r="G12" s="69"/>
      <c r="H12" s="97">
        <f t="shared" si="0"/>
        <v>0.42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0.52</v>
      </c>
      <c r="G13" s="71"/>
      <c r="H13" s="97">
        <f t="shared" si="0"/>
        <v>0.52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0.36</v>
      </c>
      <c r="G14" s="69"/>
      <c r="H14" s="97">
        <f t="shared" si="0"/>
        <v>0.36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0.31</v>
      </c>
      <c r="G15" s="71"/>
      <c r="H15" s="97">
        <f t="shared" si="0"/>
        <v>0.31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0.34</v>
      </c>
      <c r="G16" s="69"/>
      <c r="H16" s="97">
        <f t="shared" si="0"/>
        <v>0.34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0.29</v>
      </c>
      <c r="G17" s="71"/>
      <c r="H17" s="97">
        <f t="shared" si="0"/>
        <v>0.29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0.31</v>
      </c>
      <c r="G18" s="69"/>
      <c r="H18" s="97">
        <f t="shared" si="0"/>
        <v>0.31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0.3</v>
      </c>
      <c r="G19" s="71"/>
      <c r="H19" s="97">
        <f t="shared" si="0"/>
        <v>0.3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0.33</v>
      </c>
      <c r="G20" s="69"/>
      <c r="H20" s="97">
        <f t="shared" si="0"/>
        <v>0.33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0.34</v>
      </c>
      <c r="G21" s="71"/>
      <c r="H21" s="97">
        <f t="shared" si="0"/>
        <v>0.34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0.31</v>
      </c>
      <c r="G22" s="69"/>
      <c r="H22" s="97">
        <f t="shared" si="0"/>
        <v>0.31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0.56</v>
      </c>
      <c r="G23" s="71"/>
      <c r="H23" s="97">
        <f t="shared" si="0"/>
        <v>0.56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0.57</v>
      </c>
      <c r="G24" s="69"/>
      <c r="H24" s="97">
        <f t="shared" si="0"/>
        <v>0.57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0.56</v>
      </c>
      <c r="G25" s="71"/>
      <c r="H25" s="97">
        <f t="shared" si="0"/>
        <v>0.56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0.54</v>
      </c>
      <c r="G26" s="69"/>
      <c r="H26" s="97">
        <f t="shared" si="0"/>
        <v>0.54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0.86</v>
      </c>
      <c r="G27" s="71"/>
      <c r="H27" s="97">
        <f t="shared" si="0"/>
        <v>0.86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0.85</v>
      </c>
      <c r="G28" s="69"/>
      <c r="H28" s="97">
        <f t="shared" si="0"/>
        <v>0.85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0.81</v>
      </c>
      <c r="G29" s="71"/>
      <c r="H29" s="97">
        <f t="shared" si="0"/>
        <v>0.81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0.86</v>
      </c>
      <c r="G30" s="69"/>
      <c r="H30" s="97">
        <f t="shared" si="0"/>
        <v>0.86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0.76</v>
      </c>
      <c r="G31" s="71"/>
      <c r="H31" s="97">
        <f t="shared" si="0"/>
        <v>0.76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0.69</v>
      </c>
      <c r="G32" s="69"/>
      <c r="H32" s="97">
        <f t="shared" si="0"/>
        <v>0.69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0.71</v>
      </c>
      <c r="G33" s="71"/>
      <c r="H33" s="97">
        <f>MAX(D33:G33)</f>
        <v>0.71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0.78</v>
      </c>
      <c r="G34" s="71"/>
      <c r="H34" s="97">
        <f>MAX(D34:G34)</f>
        <v>0.78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0.77</v>
      </c>
      <c r="G35" s="92"/>
      <c r="H35" s="97">
        <f>MAX(D35:G35)</f>
        <v>0.77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21</v>
      </c>
      <c r="B37" s="132"/>
      <c r="C37" s="132"/>
      <c r="D37" s="132"/>
      <c r="E37" s="23" t="s">
        <v>55</v>
      </c>
      <c r="F37" s="139" t="s">
        <v>18</v>
      </c>
      <c r="G37" s="137"/>
      <c r="H37" s="137" t="s">
        <v>37</v>
      </c>
      <c r="I37" s="138"/>
    </row>
    <row r="38" spans="1:9" s="24" customFormat="1" ht="23.25" customHeight="1" thickBot="1">
      <c r="A38" s="133" t="s">
        <v>17</v>
      </c>
      <c r="B38" s="134"/>
      <c r="C38" s="134"/>
      <c r="D38" s="134"/>
      <c r="E38" s="25" t="s">
        <v>50</v>
      </c>
      <c r="F38" s="126" t="s">
        <v>50</v>
      </c>
      <c r="G38" s="124"/>
      <c r="H38" s="124" t="s">
        <v>50</v>
      </c>
      <c r="I38" s="125"/>
    </row>
    <row r="39" spans="1:9" s="7" customFormat="1" ht="22.5" customHeight="1" thickBot="1" thickTop="1">
      <c r="A39" s="115" t="s">
        <v>54</v>
      </c>
      <c r="B39" s="116"/>
      <c r="C39" s="116"/>
      <c r="D39" s="116"/>
      <c r="E39" s="117"/>
      <c r="F39" s="99" t="s">
        <v>53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15</v>
      </c>
      <c r="G40" s="100"/>
      <c r="H40" s="101"/>
      <c r="I40" s="26" t="s">
        <v>56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51</v>
      </c>
      <c r="G41" s="100"/>
      <c r="H41" s="101"/>
      <c r="I41" s="26" t="s">
        <v>16</v>
      </c>
    </row>
    <row r="42" spans="1:9" s="55" customFormat="1" ht="15.75" thickTop="1">
      <c r="A42" s="135" t="s">
        <v>41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42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14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35</v>
      </c>
      <c r="B46" s="102"/>
      <c r="C46" s="102"/>
      <c r="D46" s="102"/>
      <c r="E46" s="102"/>
      <c r="F46" s="102"/>
      <c r="G46" s="103"/>
      <c r="H46" s="27" t="s">
        <v>49</v>
      </c>
      <c r="I46" s="35"/>
    </row>
    <row r="47" spans="1:9" ht="26.25" customHeight="1">
      <c r="A47" s="48" t="s">
        <v>19</v>
      </c>
      <c r="B47" s="93" t="s">
        <v>45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6.2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77.96096697547304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2.5</v>
      </c>
      <c r="C52" s="14">
        <v>50</v>
      </c>
      <c r="D52" s="36">
        <f aca="true" t="shared" si="2" ref="D52:D78">B52*C52</f>
        <v>125</v>
      </c>
      <c r="E52" s="79">
        <v>7.7</v>
      </c>
      <c r="F52" s="83">
        <v>7.8</v>
      </c>
      <c r="G52" s="16">
        <f t="shared" si="1"/>
        <v>71.14573237694677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2.6</v>
      </c>
      <c r="C53" s="14">
        <v>50</v>
      </c>
      <c r="D53" s="36">
        <f t="shared" si="2"/>
        <v>130</v>
      </c>
      <c r="E53" s="80">
        <v>6.9</v>
      </c>
      <c r="F53" s="84">
        <v>7.8</v>
      </c>
      <c r="G53" s="16">
        <f t="shared" si="1"/>
        <v>76.06169394600539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7</v>
      </c>
      <c r="F54" s="83">
        <v>7.9</v>
      </c>
      <c r="G54" s="16">
        <f t="shared" si="1"/>
        <v>76.53729731191756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2.4</v>
      </c>
      <c r="C55" s="14">
        <v>50</v>
      </c>
      <c r="D55" s="36">
        <f t="shared" si="2"/>
        <v>120</v>
      </c>
      <c r="E55" s="80">
        <v>7.8</v>
      </c>
      <c r="F55" s="84">
        <v>7.8</v>
      </c>
      <c r="G55" s="16">
        <f t="shared" si="1"/>
        <v>69.83399070911504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6.4</v>
      </c>
      <c r="F56" s="83">
        <v>7.7</v>
      </c>
      <c r="G56" s="16">
        <f t="shared" si="1"/>
        <v>74.12044453157706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2.3</v>
      </c>
      <c r="C57" s="14">
        <v>50</v>
      </c>
      <c r="D57" s="36">
        <f t="shared" si="2"/>
        <v>114.99999999999999</v>
      </c>
      <c r="E57" s="80">
        <v>5.6</v>
      </c>
      <c r="F57" s="84">
        <v>7.8</v>
      </c>
      <c r="G57" s="16">
        <f t="shared" si="1"/>
        <v>80.30498466074738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2.3</v>
      </c>
      <c r="C58" s="14">
        <v>50</v>
      </c>
      <c r="D58" s="36">
        <f t="shared" si="2"/>
        <v>114.99999999999999</v>
      </c>
      <c r="E58" s="79">
        <v>5.8</v>
      </c>
      <c r="F58" s="83">
        <v>7.8</v>
      </c>
      <c r="G58" s="16">
        <f t="shared" si="1"/>
        <v>79.20247630266829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2.3</v>
      </c>
      <c r="C59" s="14">
        <v>50</v>
      </c>
      <c r="D59" s="36">
        <f t="shared" si="2"/>
        <v>114.99999999999999</v>
      </c>
      <c r="E59" s="80">
        <v>6.2</v>
      </c>
      <c r="F59" s="84">
        <v>7.8</v>
      </c>
      <c r="G59" s="16">
        <f t="shared" si="1"/>
        <v>77.04516703734032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7.8</v>
      </c>
      <c r="F60" s="83">
        <v>7.9</v>
      </c>
      <c r="G60" s="16">
        <f t="shared" si="1"/>
        <v>72.43595016799341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2.2</v>
      </c>
      <c r="C61" s="14">
        <v>50</v>
      </c>
      <c r="D61" s="36">
        <f t="shared" si="2"/>
        <v>110.00000000000001</v>
      </c>
      <c r="E61" s="80">
        <v>7.7</v>
      </c>
      <c r="F61" s="84">
        <v>7.8</v>
      </c>
      <c r="G61" s="16">
        <f t="shared" si="1"/>
        <v>68.68315867089255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2.2</v>
      </c>
      <c r="C62" s="14">
        <v>50</v>
      </c>
      <c r="D62" s="36">
        <f t="shared" si="2"/>
        <v>110.00000000000001</v>
      </c>
      <c r="E62" s="79">
        <v>5.8</v>
      </c>
      <c r="F62" s="83">
        <v>7.7</v>
      </c>
      <c r="G62" s="16">
        <f t="shared" si="1"/>
        <v>75.44665963108078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2.1</v>
      </c>
      <c r="C63" s="14">
        <v>50</v>
      </c>
      <c r="D63" s="36">
        <f t="shared" si="2"/>
        <v>105</v>
      </c>
      <c r="E63" s="80">
        <v>4.2</v>
      </c>
      <c r="F63" s="84">
        <v>8.1</v>
      </c>
      <c r="G63" s="16">
        <f t="shared" si="1"/>
        <v>96.58138328068105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</v>
      </c>
      <c r="C64" s="14">
        <v>50</v>
      </c>
      <c r="D64" s="36">
        <f t="shared" si="2"/>
        <v>100</v>
      </c>
      <c r="E64" s="79">
        <v>6.8</v>
      </c>
      <c r="F64" s="83">
        <v>7.8</v>
      </c>
      <c r="G64" s="16">
        <f t="shared" si="1"/>
        <v>71.36017967563589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2.1</v>
      </c>
      <c r="C65" s="14">
        <v>50</v>
      </c>
      <c r="D65" s="36">
        <f t="shared" si="2"/>
        <v>105</v>
      </c>
      <c r="E65" s="80">
        <v>5.2</v>
      </c>
      <c r="F65" s="84">
        <v>7.7</v>
      </c>
      <c r="G65" s="16">
        <f t="shared" si="1"/>
        <v>77.71073492449997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2.6</v>
      </c>
      <c r="C66" s="14">
        <v>50</v>
      </c>
      <c r="D66" s="36">
        <f t="shared" si="2"/>
        <v>130</v>
      </c>
      <c r="E66" s="79">
        <v>6.8</v>
      </c>
      <c r="F66" s="83">
        <v>7.7</v>
      </c>
      <c r="G66" s="16">
        <f t="shared" si="1"/>
        <v>73.82755426026283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2.7</v>
      </c>
      <c r="C67" s="14">
        <v>50</v>
      </c>
      <c r="D67" s="36">
        <f t="shared" si="2"/>
        <v>135</v>
      </c>
      <c r="E67" s="80">
        <v>5</v>
      </c>
      <c r="F67" s="84">
        <v>7.7</v>
      </c>
      <c r="G67" s="16">
        <f t="shared" si="1"/>
        <v>84.59781568660428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2.6</v>
      </c>
      <c r="C68" s="14">
        <v>50</v>
      </c>
      <c r="D68" s="36">
        <f t="shared" si="2"/>
        <v>130</v>
      </c>
      <c r="E68" s="79">
        <v>6.2</v>
      </c>
      <c r="F68" s="83">
        <v>7.7</v>
      </c>
      <c r="G68" s="16">
        <f t="shared" si="1"/>
        <v>76.94330848631064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3.9</v>
      </c>
      <c r="F69" s="84">
        <v>8</v>
      </c>
      <c r="G69" s="16">
        <f t="shared" si="1"/>
        <v>103.32655733293439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2.9</v>
      </c>
      <c r="C70" s="14">
        <v>50</v>
      </c>
      <c r="D70" s="36">
        <f t="shared" si="2"/>
        <v>145</v>
      </c>
      <c r="E70" s="79">
        <v>5.1</v>
      </c>
      <c r="F70" s="83">
        <v>7.8</v>
      </c>
      <c r="G70" s="16">
        <f t="shared" si="1"/>
        <v>89.27735637815199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2.6</v>
      </c>
      <c r="C71" s="14">
        <v>50</v>
      </c>
      <c r="D71" s="36">
        <f>B71*C71</f>
        <v>130</v>
      </c>
      <c r="E71" s="80">
        <v>5.9</v>
      </c>
      <c r="F71" s="84">
        <v>7.8</v>
      </c>
      <c r="G71" s="16">
        <f t="shared" si="1"/>
        <v>81.5009319155304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2.3</v>
      </c>
      <c r="C72" s="14">
        <v>50</v>
      </c>
      <c r="D72" s="36">
        <f t="shared" si="2"/>
        <v>114.99999999999999</v>
      </c>
      <c r="E72" s="79">
        <v>4.4</v>
      </c>
      <c r="F72" s="83">
        <v>7.9</v>
      </c>
      <c r="G72" s="16">
        <f t="shared" si="1"/>
        <v>90.56255988263248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</v>
      </c>
      <c r="C73" s="14">
        <v>50</v>
      </c>
      <c r="D73" s="36">
        <f t="shared" si="2"/>
        <v>100</v>
      </c>
      <c r="E73" s="80">
        <v>3.5</v>
      </c>
      <c r="F73" s="84">
        <v>7.8</v>
      </c>
      <c r="G73" s="16">
        <f t="shared" si="1"/>
        <v>89.64381241901836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2.1</v>
      </c>
      <c r="C74" s="14">
        <v>50</v>
      </c>
      <c r="D74" s="36">
        <f t="shared" si="2"/>
        <v>105</v>
      </c>
      <c r="E74" s="79">
        <v>4.7</v>
      </c>
      <c r="F74" s="83">
        <v>7.8</v>
      </c>
      <c r="G74" s="16">
        <f t="shared" si="1"/>
        <v>83.46477163110163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2.2</v>
      </c>
      <c r="C75" s="14">
        <v>50</v>
      </c>
      <c r="D75" s="36">
        <f t="shared" si="2"/>
        <v>110.00000000000001</v>
      </c>
      <c r="E75" s="80">
        <v>5.6</v>
      </c>
      <c r="F75" s="84">
        <v>7.8</v>
      </c>
      <c r="G75" s="16">
        <f t="shared" si="1"/>
        <v>79.36006686728224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</v>
      </c>
      <c r="C76" s="14">
        <v>50</v>
      </c>
      <c r="D76" s="36">
        <f t="shared" si="2"/>
        <v>100</v>
      </c>
      <c r="E76" s="79">
        <v>3.6</v>
      </c>
      <c r="F76" s="83">
        <v>7.8</v>
      </c>
      <c r="G76" s="16">
        <f t="shared" si="1"/>
        <v>89.02262095720056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2.4</v>
      </c>
      <c r="C77" s="14">
        <v>50</v>
      </c>
      <c r="D77" s="36">
        <f t="shared" si="2"/>
        <v>120</v>
      </c>
      <c r="E77" s="80">
        <v>6.9</v>
      </c>
      <c r="F77" s="84">
        <v>7.8</v>
      </c>
      <c r="G77" s="16">
        <f t="shared" si="1"/>
        <v>74.28836353745876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2.6</v>
      </c>
      <c r="C78" s="14">
        <v>50</v>
      </c>
      <c r="D78" s="36">
        <f t="shared" si="2"/>
        <v>130</v>
      </c>
      <c r="E78" s="79">
        <v>7.2</v>
      </c>
      <c r="F78" s="83">
        <v>7.8</v>
      </c>
      <c r="G78" s="16">
        <f t="shared" si="1"/>
        <v>74.50585623813562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2.4</v>
      </c>
      <c r="C79" s="14">
        <v>50</v>
      </c>
      <c r="D79" s="36">
        <f>B79*C79</f>
        <v>120</v>
      </c>
      <c r="E79" s="80">
        <v>6.7</v>
      </c>
      <c r="F79" s="84">
        <v>7.7</v>
      </c>
      <c r="G79" s="16">
        <f t="shared" si="1"/>
        <v>72.60665804434845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2.3</v>
      </c>
      <c r="C80" s="14">
        <v>50</v>
      </c>
      <c r="D80" s="36">
        <f>B80*C80</f>
        <v>114.99999999999999</v>
      </c>
      <c r="E80" s="79">
        <v>6.2</v>
      </c>
      <c r="F80" s="83">
        <v>7.8</v>
      </c>
      <c r="G80" s="16">
        <f t="shared" si="1"/>
        <v>77.04516703734032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2.2</v>
      </c>
      <c r="C81" s="14">
        <v>50</v>
      </c>
      <c r="D81" s="36">
        <f>B81*C81</f>
        <v>110.00000000000001</v>
      </c>
      <c r="E81" s="81">
        <v>5.9</v>
      </c>
      <c r="F81" s="85">
        <v>7.8</v>
      </c>
      <c r="G81" s="16">
        <f>IF(E81&lt;12.5,(0.353*$I$47)*(12.006+EXP(2.46-0.073*E81+0.125*B81+0.389*F81)),(0.361*$I$47)*(-2.261+EXP(2.69-0.065*E81+0.111*B81+0.361*F81)))</f>
        <v>77.73278001617568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4" t="s">
        <v>23</v>
      </c>
      <c r="I82" s="95"/>
    </row>
    <row r="83" spans="1:9" ht="13.5">
      <c r="A83" s="96" t="s">
        <v>12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2023-01-02T21:28:45Z</dcterms:modified>
  <cp:category/>
  <cp:version/>
  <cp:contentType/>
  <cp:contentStatus/>
</cp:coreProperties>
</file>