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32" windowWidth="12912" windowHeight="8688" activeTab="0"/>
  </bookViews>
  <sheets>
    <sheet name="Turbidity and CT" sheetId="1" r:id="rId1"/>
  </sheets>
  <definedNames>
    <definedName name="Log_Inactiv">#REF!</definedName>
    <definedName name="_xlnm.Print_Area" localSheetId="0">'Turbidity and CT'!$A$1:$J$84</definedName>
  </definedNames>
  <calcPr fullCalcOnLoad="1"/>
</workbook>
</file>

<file path=xl/sharedStrings.xml><?xml version="1.0" encoding="utf-8"?>
<sst xmlns="http://schemas.openxmlformats.org/spreadsheetml/2006/main" count="60" uniqueCount="54">
  <si>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</si>
  <si>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</si>
  <si>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</si>
  <si>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</si>
  <si>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</si>
  <si>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</si>
  <si>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</si>
  <si>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</si>
  <si>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</si>
  <si>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</si>
  <si>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</si>
  <si>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</si>
  <si>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</si>
  <si>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</si>
  <si>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95% of daily turbidity readings ≤ 1 NTU?</t>
  </si>
  <si>
    <t>All daily turbidity readings ≤ 5 NTU?</t>
  </si>
  <si>
    <t>CT's met everyday? (see back)</t>
  </si>
  <si>
    <t xml:space="preserve">System Name: </t>
  </si>
  <si>
    <t>WTP- :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</si>
  <si>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</si>
  <si>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</si>
  <si>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</si>
  <si>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</si>
  <si>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</si>
  <si>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</si>
  <si>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</si>
  <si>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Peak Hourly Demand Flow </t>
  </si>
  <si>
    <t>Daily Turbidity Reading [NTU]</t>
  </si>
  <si>
    <t>[ppm or mg/L]</t>
  </si>
  <si>
    <t>[minutes]</t>
  </si>
  <si>
    <t>[° C]</t>
  </si>
  <si>
    <t>[GPM]</t>
  </si>
  <si>
    <t>Cartridge or  Bag Filtration</t>
  </si>
  <si>
    <t>WTP ID:         TP-</t>
  </si>
  <si>
    <t>ID#:      41</t>
  </si>
  <si>
    <t>OHA - Drinking Water Services - Surface Water Quality Data Form</t>
  </si>
  <si>
    <t>Revised August 2016</t>
  </si>
  <si>
    <t xml:space="preserve">column may not correspond to continuous readings' maximum.  </t>
  </si>
  <si>
    <t>Lincoln</t>
  </si>
  <si>
    <t>92038</t>
  </si>
  <si>
    <t>Bruce Padgett</t>
  </si>
  <si>
    <t>yes</t>
  </si>
  <si>
    <t>541-977-2948</t>
  </si>
  <si>
    <t>Drift Creek Landing, LLC</t>
  </si>
  <si>
    <r>
      <t xml:space="preserve">Highest Reading of the day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[NTU]</t>
    </r>
  </si>
  <si>
    <r>
      <t xml:space="preserve">1  </t>
    </r>
    <r>
      <rPr>
        <sz val="10"/>
        <rFont val="Arial"/>
        <family val="2"/>
      </rPr>
      <t xml:space="preserve">Including continuous NTU data, if applicable, for optimization recording purposes.  Compliance values in Daily Turbidity Reading </t>
    </r>
    <r>
      <rPr>
        <sz val="10"/>
        <rFont val="Arial"/>
        <family val="2"/>
      </rPr>
      <t xml:space="preserve"> </t>
    </r>
  </si>
  <si>
    <r>
      <t xml:space="preserve">Disinfection </t>
    </r>
    <r>
      <rPr>
        <i/>
        <sz val="10"/>
        <rFont val="Arial"/>
        <family val="2"/>
      </rPr>
      <t>Giardia</t>
    </r>
    <r>
      <rPr>
        <sz val="10"/>
        <rFont val="Arial"/>
        <family val="2"/>
      </rPr>
      <t xml:space="preserve"> Log Inactiv: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</si>
  <si>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2</t>
    </r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</si>
  <si>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</si>
  <si>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</si>
  <si>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</si>
  <si>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 xml:space="preserve">Return by 10th of following month by email, fax or mail to: 
</t>
    </r>
    <r>
      <rPr>
        <sz val="10"/>
        <rFont val="Arial"/>
        <family val="2"/>
      </rPr>
      <t>dwp.dmce@state.or.us; 971-673-0694; or Drinking Water Services, PO Box 14350, Portland, OR  97293-0350</t>
    </r>
  </si>
  <si>
    <t xml:space="preserve">yes </t>
  </si>
  <si>
    <t>09/01/221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</si>
</sst>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double"/>
      <bottom style="double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/>
    </xf>
    <xf numFmtId="0" fontId="8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14" fontId="6" fillId="0" borderId="29" xfId="0" applyNumberFormat="1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left" indent="2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locked="0"/>
    </xf>
    <xf numFmtId="0" fontId="8" fillId="0" borderId="20" xfId="0" applyNumberFormat="1" applyFont="1" applyBorder="1" applyAlignment="1" applyProtection="1">
      <alignment horizontal="left" indent="2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 locked="0"/>
    </xf>
    <xf numFmtId="0" fontId="8" fillId="0" borderId="22" xfId="0" applyNumberFormat="1" applyFont="1" applyBorder="1" applyAlignment="1" applyProtection="1">
      <alignment horizontal="left" indent="2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24" xfId="0" applyNumberFormat="1" applyFont="1" applyBorder="1" applyAlignment="1" applyProtection="1">
      <alignment horizontal="center"/>
      <protection/>
    </xf>
    <xf numFmtId="164" fontId="7" fillId="0" borderId="24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 locked="0"/>
    </xf>
    <xf numFmtId="166" fontId="7" fillId="0" borderId="0" xfId="0" applyNumberFormat="1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" fontId="1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vertical="top" indent="2"/>
      <protection locked="0"/>
    </xf>
    <xf numFmtId="0" fontId="7" fillId="0" borderId="0" xfId="0" applyFont="1" applyAlignment="1" applyProtection="1">
      <alignment horizontal="left" indent="2"/>
      <protection locked="0"/>
    </xf>
    <xf numFmtId="0" fontId="6" fillId="0" borderId="42" xfId="0" applyFont="1" applyBorder="1" applyAlignment="1" applyProtection="1">
      <alignment horizontal="left" vertical="center" wrapText="1" indent="1"/>
      <protection locked="0"/>
    </xf>
    <xf numFmtId="0" fontId="6" fillId="0" borderId="41" xfId="0" applyFont="1" applyBorder="1" applyAlignment="1" applyProtection="1">
      <alignment horizontal="left" vertical="center" wrapText="1" inden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left" vertical="center" wrapText="1" indent="1"/>
      <protection locked="0"/>
    </xf>
    <xf numFmtId="0" fontId="6" fillId="0" borderId="27" xfId="0" applyFont="1" applyBorder="1" applyAlignment="1" applyProtection="1">
      <alignment horizontal="left" vertical="center" wrapText="1" indent="1"/>
      <protection locked="0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166" fontId="10" fillId="0" borderId="0" xfId="0" applyNumberFormat="1" applyFont="1" applyBorder="1" applyAlignment="1" applyProtection="1">
      <alignment horizontal="center" wrapText="1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6" fillId="0" borderId="51" xfId="0" applyFont="1" applyBorder="1" applyAlignment="1" applyProtection="1">
      <alignment horizontal="left" vertical="center" wrapText="1"/>
      <protection locked="0"/>
    </xf>
    <xf numFmtId="0" fontId="6" fillId="0" borderId="52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70" zoomScaleNormal="70" zoomScaleSheetLayoutView="40" zoomScalePageLayoutView="50" workbookViewId="0" topLeftCell="A1">
      <selection activeCell="H40" sqref="H40"/>
    </sheetView>
  </sheetViews>
  <sheetFormatPr defaultColWidth="9.140625" defaultRowHeight="12.75"/>
  <cols>
    <col min="1" max="1" width="16.00390625" style="17" customWidth="1"/>
    <col min="2" max="2" width="15.421875" style="17" customWidth="1"/>
    <col min="3" max="3" width="13.421875" style="17" customWidth="1"/>
    <col min="4" max="4" width="14.421875" style="17" customWidth="1"/>
    <col min="5" max="5" width="14.00390625" style="17" customWidth="1"/>
    <col min="6" max="6" width="16.8515625" style="17" customWidth="1"/>
    <col min="7" max="7" width="17.8515625" style="17" customWidth="1"/>
    <col min="8" max="8" width="18.00390625" style="17" customWidth="1"/>
    <col min="9" max="9" width="10.00390625" style="17" customWidth="1"/>
    <col min="10" max="16384" width="9.140625" style="17" customWidth="1"/>
  </cols>
  <sheetData>
    <row r="1" spans="1:8" s="3" customFormat="1" ht="24" customHeight="1">
      <c r="A1" s="101" t="s">
        <v>35</v>
      </c>
      <c r="B1" s="101"/>
      <c r="C1" s="101"/>
      <c r="D1" s="101"/>
      <c r="E1" s="101"/>
      <c r="F1" s="101"/>
      <c r="G1" s="1" t="s">
        <v>4</v>
      </c>
      <c r="H1" s="2" t="s">
        <v>38</v>
      </c>
    </row>
    <row r="2" spans="1:8" s="3" customFormat="1" ht="24" customHeight="1">
      <c r="A2" s="112" t="s">
        <v>32</v>
      </c>
      <c r="B2" s="112"/>
      <c r="C2" s="112"/>
      <c r="D2" s="112"/>
      <c r="E2" s="112"/>
      <c r="F2" s="112"/>
      <c r="G2" s="4" t="s">
        <v>10</v>
      </c>
      <c r="H2" s="83">
        <v>44470</v>
      </c>
    </row>
    <row r="3" spans="1:8" s="9" customFormat="1" ht="24" customHeight="1" thickBot="1">
      <c r="A3" s="5" t="s">
        <v>17</v>
      </c>
      <c r="B3" s="115" t="s">
        <v>43</v>
      </c>
      <c r="C3" s="115"/>
      <c r="D3" s="116"/>
      <c r="E3" s="6" t="s">
        <v>34</v>
      </c>
      <c r="F3" s="6" t="s">
        <v>39</v>
      </c>
      <c r="G3" s="7" t="s">
        <v>33</v>
      </c>
      <c r="H3" s="8"/>
    </row>
    <row r="4" spans="1:8" s="12" customFormat="1" ht="32.25" customHeight="1" thickBot="1" thickTop="1">
      <c r="A4" s="10" t="s">
        <v>12</v>
      </c>
      <c r="B4" s="11" t="s">
        <v>19</v>
      </c>
      <c r="C4" s="11" t="s">
        <v>20</v>
      </c>
      <c r="D4" s="11" t="s">
        <v>21</v>
      </c>
      <c r="E4" s="11" t="s">
        <v>22</v>
      </c>
      <c r="F4" s="11" t="s">
        <v>27</v>
      </c>
      <c r="G4" s="113" t="s">
        <v>44</v>
      </c>
      <c r="H4" s="114"/>
    </row>
    <row r="5" spans="1:8" ht="24" customHeight="1" thickTop="1">
      <c r="A5" s="13">
        <v>1</v>
      </c>
      <c r="B5" s="14">
        <v>18</v>
      </c>
      <c r="C5" s="15">
        <v>10</v>
      </c>
      <c r="D5" s="16">
        <f>IF(B5="","",B5-C5)</f>
        <v>8</v>
      </c>
      <c r="E5" s="15">
        <v>25</v>
      </c>
      <c r="F5" s="15">
        <v>0.56</v>
      </c>
      <c r="G5" s="117"/>
      <c r="H5" s="118"/>
    </row>
    <row r="6" spans="1:8" ht="24" customHeight="1">
      <c r="A6" s="18">
        <v>2</v>
      </c>
      <c r="B6" s="19">
        <v>18</v>
      </c>
      <c r="C6" s="20">
        <v>10</v>
      </c>
      <c r="D6" s="21">
        <f>IF(B6="","",B6-C6)</f>
        <v>8</v>
      </c>
      <c r="E6" s="20">
        <v>25</v>
      </c>
      <c r="F6" s="20">
        <v>0.56</v>
      </c>
      <c r="G6" s="97"/>
      <c r="H6" s="98"/>
    </row>
    <row r="7" spans="1:8" ht="24" customHeight="1">
      <c r="A7" s="18">
        <v>3</v>
      </c>
      <c r="B7" s="19">
        <v>18</v>
      </c>
      <c r="C7" s="20">
        <v>10</v>
      </c>
      <c r="D7" s="21">
        <f aca="true" t="shared" si="0" ref="D7:D35">IF(B7="","",B7-C7)</f>
        <v>8</v>
      </c>
      <c r="E7" s="20">
        <v>25</v>
      </c>
      <c r="F7" s="20">
        <v>0.56</v>
      </c>
      <c r="G7" s="97"/>
      <c r="H7" s="98"/>
    </row>
    <row r="8" spans="1:8" ht="24" customHeight="1">
      <c r="A8" s="18">
        <v>4</v>
      </c>
      <c r="B8" s="19">
        <v>18</v>
      </c>
      <c r="C8" s="20">
        <v>10</v>
      </c>
      <c r="D8" s="21">
        <f t="shared" si="0"/>
        <v>8</v>
      </c>
      <c r="E8" s="20">
        <v>25</v>
      </c>
      <c r="F8" s="20">
        <v>0.56</v>
      </c>
      <c r="G8" s="97"/>
      <c r="H8" s="98"/>
    </row>
    <row r="9" spans="1:8" ht="24" customHeight="1">
      <c r="A9" s="18">
        <v>5</v>
      </c>
      <c r="B9" s="19">
        <v>18</v>
      </c>
      <c r="C9" s="20">
        <v>10</v>
      </c>
      <c r="D9" s="21">
        <f t="shared" si="0"/>
        <v>8</v>
      </c>
      <c r="E9" s="20">
        <v>25</v>
      </c>
      <c r="F9" s="20">
        <v>0.57</v>
      </c>
      <c r="G9" s="97"/>
      <c r="H9" s="98"/>
    </row>
    <row r="10" spans="1:8" ht="24" customHeight="1">
      <c r="A10" s="18">
        <v>6</v>
      </c>
      <c r="B10" s="19">
        <v>20</v>
      </c>
      <c r="C10" s="20">
        <v>10</v>
      </c>
      <c r="D10" s="21">
        <f t="shared" si="0"/>
        <v>10</v>
      </c>
      <c r="E10" s="20">
        <v>25</v>
      </c>
      <c r="F10" s="20">
        <v>0.57</v>
      </c>
      <c r="G10" s="97"/>
      <c r="H10" s="98"/>
    </row>
    <row r="11" spans="1:8" ht="24" customHeight="1">
      <c r="A11" s="18">
        <v>7</v>
      </c>
      <c r="B11" s="19">
        <v>20</v>
      </c>
      <c r="C11" s="20">
        <v>10</v>
      </c>
      <c r="D11" s="21">
        <f t="shared" si="0"/>
        <v>10</v>
      </c>
      <c r="E11" s="20">
        <v>25</v>
      </c>
      <c r="F11" s="20">
        <v>0.58</v>
      </c>
      <c r="G11" s="97"/>
      <c r="H11" s="98"/>
    </row>
    <row r="12" spans="1:8" ht="24" customHeight="1">
      <c r="A12" s="18">
        <v>8</v>
      </c>
      <c r="B12" s="19">
        <v>21</v>
      </c>
      <c r="C12" s="20">
        <v>10</v>
      </c>
      <c r="D12" s="21">
        <f t="shared" si="0"/>
        <v>11</v>
      </c>
      <c r="E12" s="20">
        <v>25</v>
      </c>
      <c r="F12" s="20">
        <v>0.57</v>
      </c>
      <c r="G12" s="97"/>
      <c r="H12" s="98"/>
    </row>
    <row r="13" spans="1:8" ht="24" customHeight="1">
      <c r="A13" s="18">
        <v>9</v>
      </c>
      <c r="B13" s="19">
        <v>21</v>
      </c>
      <c r="C13" s="20">
        <v>10</v>
      </c>
      <c r="D13" s="21">
        <f t="shared" si="0"/>
        <v>11</v>
      </c>
      <c r="E13" s="20">
        <v>25</v>
      </c>
      <c r="F13" s="20">
        <v>0.56</v>
      </c>
      <c r="G13" s="97"/>
      <c r="H13" s="98"/>
    </row>
    <row r="14" spans="1:8" ht="24" customHeight="1">
      <c r="A14" s="18">
        <v>10</v>
      </c>
      <c r="B14" s="19">
        <v>21</v>
      </c>
      <c r="C14" s="20">
        <v>10</v>
      </c>
      <c r="D14" s="21">
        <f t="shared" si="0"/>
        <v>11</v>
      </c>
      <c r="E14" s="20">
        <v>25</v>
      </c>
      <c r="F14" s="20">
        <v>0.56</v>
      </c>
      <c r="G14" s="97"/>
      <c r="H14" s="98"/>
    </row>
    <row r="15" spans="1:8" ht="24" customHeight="1">
      <c r="A15" s="18">
        <v>11</v>
      </c>
      <c r="B15" s="19">
        <v>22</v>
      </c>
      <c r="C15" s="20">
        <v>9</v>
      </c>
      <c r="D15" s="21">
        <f t="shared" si="0"/>
        <v>13</v>
      </c>
      <c r="E15" s="20">
        <v>25</v>
      </c>
      <c r="F15" s="20">
        <v>0.56</v>
      </c>
      <c r="G15" s="97"/>
      <c r="H15" s="98"/>
    </row>
    <row r="16" spans="1:8" ht="24" customHeight="1">
      <c r="A16" s="18">
        <v>12</v>
      </c>
      <c r="B16" s="19">
        <v>22</v>
      </c>
      <c r="C16" s="20">
        <v>9</v>
      </c>
      <c r="D16" s="21">
        <f t="shared" si="0"/>
        <v>13</v>
      </c>
      <c r="E16" s="20">
        <v>25</v>
      </c>
      <c r="F16" s="20">
        <v>0.55</v>
      </c>
      <c r="G16" s="97"/>
      <c r="H16" s="98"/>
    </row>
    <row r="17" spans="1:8" ht="24" customHeight="1">
      <c r="A17" s="18">
        <v>13</v>
      </c>
      <c r="B17" s="19">
        <v>22</v>
      </c>
      <c r="C17" s="20">
        <v>9</v>
      </c>
      <c r="D17" s="21">
        <f t="shared" si="0"/>
        <v>13</v>
      </c>
      <c r="E17" s="20">
        <v>25</v>
      </c>
      <c r="F17" s="20">
        <v>0.55</v>
      </c>
      <c r="G17" s="97"/>
      <c r="H17" s="98"/>
    </row>
    <row r="18" spans="1:8" ht="24" customHeight="1">
      <c r="A18" s="18">
        <v>14</v>
      </c>
      <c r="B18" s="19">
        <v>23</v>
      </c>
      <c r="C18" s="20">
        <v>9</v>
      </c>
      <c r="D18" s="21">
        <f t="shared" si="0"/>
        <v>14</v>
      </c>
      <c r="E18" s="20">
        <v>25</v>
      </c>
      <c r="F18" s="20">
        <v>0.56</v>
      </c>
      <c r="G18" s="97"/>
      <c r="H18" s="98"/>
    </row>
    <row r="19" spans="1:8" ht="24" customHeight="1">
      <c r="A19" s="18">
        <v>15</v>
      </c>
      <c r="B19" s="19">
        <v>23</v>
      </c>
      <c r="C19" s="20">
        <v>8</v>
      </c>
      <c r="D19" s="21">
        <f t="shared" si="0"/>
        <v>15</v>
      </c>
      <c r="E19" s="20">
        <v>25</v>
      </c>
      <c r="F19" s="20">
        <v>0.56</v>
      </c>
      <c r="G19" s="97"/>
      <c r="H19" s="98"/>
    </row>
    <row r="20" spans="1:8" ht="24" customHeight="1">
      <c r="A20" s="18">
        <v>16</v>
      </c>
      <c r="B20" s="19">
        <v>24</v>
      </c>
      <c r="C20" s="20">
        <v>8</v>
      </c>
      <c r="D20" s="21">
        <f t="shared" si="0"/>
        <v>16</v>
      </c>
      <c r="E20" s="20">
        <v>25</v>
      </c>
      <c r="F20" s="20">
        <v>0.56</v>
      </c>
      <c r="G20" s="97"/>
      <c r="H20" s="98"/>
    </row>
    <row r="21" spans="1:8" ht="24" customHeight="1">
      <c r="A21" s="18">
        <v>17</v>
      </c>
      <c r="B21" s="19">
        <v>24</v>
      </c>
      <c r="C21" s="20">
        <v>8</v>
      </c>
      <c r="D21" s="21">
        <f t="shared" si="0"/>
        <v>16</v>
      </c>
      <c r="E21" s="20">
        <v>25</v>
      </c>
      <c r="F21" s="20">
        <v>0.56</v>
      </c>
      <c r="G21" s="97"/>
      <c r="H21" s="98"/>
    </row>
    <row r="22" spans="1:8" ht="24" customHeight="1">
      <c r="A22" s="18">
        <v>18</v>
      </c>
      <c r="B22" s="19">
        <v>24</v>
      </c>
      <c r="C22" s="20">
        <v>8</v>
      </c>
      <c r="D22" s="21">
        <f t="shared" si="0"/>
        <v>16</v>
      </c>
      <c r="E22" s="20">
        <v>25</v>
      </c>
      <c r="F22" s="20">
        <v>0.56</v>
      </c>
      <c r="G22" s="97"/>
      <c r="H22" s="98"/>
    </row>
    <row r="23" spans="1:8" ht="24" customHeight="1">
      <c r="A23" s="18">
        <v>19</v>
      </c>
      <c r="B23" s="19">
        <v>24</v>
      </c>
      <c r="C23" s="20">
        <v>8</v>
      </c>
      <c r="D23" s="21">
        <f t="shared" si="0"/>
        <v>16</v>
      </c>
      <c r="E23" s="20">
        <v>25</v>
      </c>
      <c r="F23" s="20">
        <v>0.56</v>
      </c>
      <c r="G23" s="97"/>
      <c r="H23" s="98"/>
    </row>
    <row r="24" spans="1:8" ht="24" customHeight="1">
      <c r="A24" s="18">
        <v>20</v>
      </c>
      <c r="B24" s="19">
        <v>24</v>
      </c>
      <c r="C24" s="20">
        <v>8</v>
      </c>
      <c r="D24" s="21">
        <f t="shared" si="0"/>
        <v>16</v>
      </c>
      <c r="E24" s="20">
        <v>25</v>
      </c>
      <c r="F24" s="20">
        <v>0.55</v>
      </c>
      <c r="G24" s="97"/>
      <c r="H24" s="98"/>
    </row>
    <row r="25" spans="1:8" ht="24" customHeight="1">
      <c r="A25" s="18">
        <v>21</v>
      </c>
      <c r="B25" s="19">
        <v>24</v>
      </c>
      <c r="C25" s="20">
        <v>8</v>
      </c>
      <c r="D25" s="21">
        <f t="shared" si="0"/>
        <v>16</v>
      </c>
      <c r="E25" s="20">
        <v>25</v>
      </c>
      <c r="F25" s="20">
        <v>0.55</v>
      </c>
      <c r="G25" s="97"/>
      <c r="H25" s="98"/>
    </row>
    <row r="26" spans="1:8" ht="24" customHeight="1">
      <c r="A26" s="18">
        <v>22</v>
      </c>
      <c r="B26" s="19">
        <v>26</v>
      </c>
      <c r="C26" s="20">
        <v>8</v>
      </c>
      <c r="D26" s="21">
        <f t="shared" si="0"/>
        <v>18</v>
      </c>
      <c r="E26" s="20">
        <v>25</v>
      </c>
      <c r="F26" s="20">
        <v>0.55</v>
      </c>
      <c r="G26" s="97"/>
      <c r="H26" s="98"/>
    </row>
    <row r="27" spans="1:8" ht="24" customHeight="1">
      <c r="A27" s="18">
        <v>23</v>
      </c>
      <c r="B27" s="19">
        <v>26</v>
      </c>
      <c r="C27" s="20">
        <v>8</v>
      </c>
      <c r="D27" s="21">
        <f t="shared" si="0"/>
        <v>18</v>
      </c>
      <c r="E27" s="20">
        <v>25</v>
      </c>
      <c r="F27" s="20">
        <v>0.55</v>
      </c>
      <c r="G27" s="97"/>
      <c r="H27" s="98"/>
    </row>
    <row r="28" spans="1:8" ht="24" customHeight="1">
      <c r="A28" s="18">
        <v>24</v>
      </c>
      <c r="B28" s="19">
        <v>26</v>
      </c>
      <c r="C28" s="20">
        <v>8</v>
      </c>
      <c r="D28" s="21">
        <f t="shared" si="0"/>
        <v>18</v>
      </c>
      <c r="E28" s="20">
        <v>25</v>
      </c>
      <c r="F28" s="20">
        <v>0.55</v>
      </c>
      <c r="G28" s="97"/>
      <c r="H28" s="98"/>
    </row>
    <row r="29" spans="1:8" ht="24" customHeight="1">
      <c r="A29" s="18">
        <v>25</v>
      </c>
      <c r="B29" s="19">
        <v>26</v>
      </c>
      <c r="C29" s="20">
        <v>8</v>
      </c>
      <c r="D29" s="21">
        <f t="shared" si="0"/>
        <v>18</v>
      </c>
      <c r="E29" s="20">
        <v>25</v>
      </c>
      <c r="F29" s="20">
        <v>0.56</v>
      </c>
      <c r="G29" s="97"/>
      <c r="H29" s="98"/>
    </row>
    <row r="30" spans="1:8" ht="24" customHeight="1">
      <c r="A30" s="18">
        <v>26</v>
      </c>
      <c r="B30" s="19">
        <v>26</v>
      </c>
      <c r="C30" s="20">
        <v>8</v>
      </c>
      <c r="D30" s="21">
        <f t="shared" si="0"/>
        <v>18</v>
      </c>
      <c r="E30" s="20">
        <v>25</v>
      </c>
      <c r="F30" s="20">
        <v>0.56</v>
      </c>
      <c r="G30" s="97"/>
      <c r="H30" s="98"/>
    </row>
    <row r="31" spans="1:8" ht="24" customHeight="1">
      <c r="A31" s="18">
        <v>27</v>
      </c>
      <c r="B31" s="19">
        <v>26</v>
      </c>
      <c r="C31" s="20">
        <v>10</v>
      </c>
      <c r="D31" s="21">
        <f t="shared" si="0"/>
        <v>16</v>
      </c>
      <c r="E31" s="20">
        <v>25</v>
      </c>
      <c r="F31" s="20">
        <v>0.56</v>
      </c>
      <c r="G31" s="97"/>
      <c r="H31" s="98"/>
    </row>
    <row r="32" spans="1:8" ht="24" customHeight="1">
      <c r="A32" s="18">
        <v>28</v>
      </c>
      <c r="B32" s="19">
        <v>26</v>
      </c>
      <c r="C32" s="20">
        <v>10</v>
      </c>
      <c r="D32" s="21">
        <f t="shared" si="0"/>
        <v>16</v>
      </c>
      <c r="E32" s="20">
        <v>25</v>
      </c>
      <c r="F32" s="20">
        <v>0.55</v>
      </c>
      <c r="G32" s="97"/>
      <c r="H32" s="98"/>
    </row>
    <row r="33" spans="1:8" ht="24" customHeight="1">
      <c r="A33" s="18">
        <v>29</v>
      </c>
      <c r="B33" s="19">
        <v>26</v>
      </c>
      <c r="C33" s="20">
        <v>10</v>
      </c>
      <c r="D33" s="21">
        <f t="shared" si="0"/>
        <v>16</v>
      </c>
      <c r="E33" s="20">
        <v>25</v>
      </c>
      <c r="F33" s="20">
        <v>0.56</v>
      </c>
      <c r="G33" s="97"/>
      <c r="H33" s="98"/>
    </row>
    <row r="34" spans="1:8" ht="24" customHeight="1">
      <c r="A34" s="18">
        <v>30</v>
      </c>
      <c r="B34" s="19">
        <v>26</v>
      </c>
      <c r="C34" s="20">
        <v>10</v>
      </c>
      <c r="D34" s="21">
        <f t="shared" si="0"/>
        <v>16</v>
      </c>
      <c r="E34" s="20">
        <v>25</v>
      </c>
      <c r="F34" s="20">
        <v>0.56</v>
      </c>
      <c r="G34" s="97"/>
      <c r="H34" s="98"/>
    </row>
    <row r="35" spans="1:8" ht="24" customHeight="1" thickBot="1">
      <c r="A35" s="22"/>
      <c r="B35" s="23"/>
      <c r="C35" s="24"/>
      <c r="D35" s="25">
        <f t="shared" si="0"/>
      </c>
      <c r="E35" s="24"/>
      <c r="F35" s="24"/>
      <c r="G35" s="122"/>
      <c r="H35" s="123"/>
    </row>
    <row r="36" spans="1:8" s="12" customFormat="1" ht="24" customHeight="1" thickTop="1">
      <c r="A36" s="119"/>
      <c r="B36" s="120"/>
      <c r="C36" s="120"/>
      <c r="D36" s="120"/>
      <c r="E36" s="121"/>
      <c r="F36" s="119"/>
      <c r="G36" s="120"/>
      <c r="H36" s="127"/>
    </row>
    <row r="37" spans="1:8" s="28" customFormat="1" ht="28.5" customHeight="1">
      <c r="A37" s="126" t="s">
        <v>14</v>
      </c>
      <c r="B37" s="124"/>
      <c r="C37" s="124"/>
      <c r="D37" s="124"/>
      <c r="E37" s="26" t="s">
        <v>41</v>
      </c>
      <c r="F37" s="27" t="s">
        <v>16</v>
      </c>
      <c r="G37" s="124"/>
      <c r="H37" s="125"/>
    </row>
    <row r="38" spans="1:8" s="28" customFormat="1" ht="24" customHeight="1" thickBot="1">
      <c r="A38" s="95" t="s">
        <v>15</v>
      </c>
      <c r="B38" s="96"/>
      <c r="C38" s="96"/>
      <c r="D38" s="96"/>
      <c r="E38" s="29" t="s">
        <v>52</v>
      </c>
      <c r="F38" s="30" t="s">
        <v>41</v>
      </c>
      <c r="G38" s="99"/>
      <c r="H38" s="100"/>
    </row>
    <row r="39" spans="1:8" s="12" customFormat="1" ht="24" customHeight="1" thickTop="1">
      <c r="A39" s="90" t="s">
        <v>23</v>
      </c>
      <c r="B39" s="91"/>
      <c r="C39" s="91"/>
      <c r="D39" s="91"/>
      <c r="E39" s="91"/>
      <c r="F39" s="92"/>
      <c r="G39" s="93"/>
      <c r="H39" s="94"/>
    </row>
    <row r="40" spans="1:8" s="12" customFormat="1" ht="24" customHeight="1">
      <c r="A40" s="108" t="s">
        <v>24</v>
      </c>
      <c r="B40" s="109"/>
      <c r="C40" s="109"/>
      <c r="D40" s="109"/>
      <c r="E40" s="109"/>
      <c r="F40" s="110" t="s">
        <v>40</v>
      </c>
      <c r="G40" s="111"/>
      <c r="H40" s="31">
        <v>44508</v>
      </c>
    </row>
    <row r="41" spans="1:9" s="12" customFormat="1" ht="27.75" customHeight="1" thickBot="1">
      <c r="A41" s="102" t="s">
        <v>25</v>
      </c>
      <c r="B41" s="103"/>
      <c r="C41" s="103"/>
      <c r="D41" s="103"/>
      <c r="E41" s="103"/>
      <c r="F41" s="104" t="s">
        <v>42</v>
      </c>
      <c r="G41" s="105"/>
      <c r="H41" s="32"/>
      <c r="I41" s="33"/>
    </row>
    <row r="42" spans="1:9" s="34" customFormat="1" ht="24" customHeight="1" thickTop="1">
      <c r="A42" s="86" t="s">
        <v>45</v>
      </c>
      <c r="B42" s="86"/>
      <c r="C42" s="86"/>
      <c r="D42" s="86"/>
      <c r="E42" s="86"/>
      <c r="F42" s="87"/>
      <c r="G42" s="87"/>
      <c r="H42" s="87"/>
      <c r="I42" s="87"/>
    </row>
    <row r="43" spans="1:9" s="12" customFormat="1" ht="24" customHeight="1">
      <c r="A43" s="88" t="s">
        <v>37</v>
      </c>
      <c r="B43" s="89"/>
      <c r="C43" s="89"/>
      <c r="D43" s="89"/>
      <c r="E43" s="89"/>
      <c r="F43" s="89"/>
      <c r="G43" s="89"/>
      <c r="H43" s="89"/>
      <c r="I43" s="89"/>
    </row>
    <row r="44" spans="1:8" ht="24" customHeight="1">
      <c r="A44" s="85" t="s">
        <v>13</v>
      </c>
      <c r="B44" s="85"/>
      <c r="C44" s="85"/>
      <c r="D44" s="85"/>
      <c r="E44" s="85"/>
      <c r="F44" s="85"/>
      <c r="G44" s="85"/>
      <c r="H44" s="85"/>
    </row>
    <row r="45" spans="1:9" ht="24" customHeight="1">
      <c r="A45" s="101" t="s">
        <v>35</v>
      </c>
      <c r="B45" s="101"/>
      <c r="C45" s="101"/>
      <c r="D45" s="101"/>
      <c r="E45" s="101"/>
      <c r="F45" s="101"/>
      <c r="G45" s="101"/>
      <c r="H45" s="35"/>
      <c r="I45" s="36"/>
    </row>
    <row r="46" spans="2:9" ht="24" customHeight="1">
      <c r="B46" s="37"/>
      <c r="C46" s="37"/>
      <c r="G46" s="38"/>
      <c r="H46" s="39" t="s">
        <v>18</v>
      </c>
      <c r="I46" s="40"/>
    </row>
    <row r="47" spans="1:9" ht="39.75" customHeight="1" thickBot="1">
      <c r="A47" s="41" t="s">
        <v>17</v>
      </c>
      <c r="B47" s="42" t="s">
        <v>43</v>
      </c>
      <c r="C47" s="42"/>
      <c r="D47" s="43" t="s">
        <v>9</v>
      </c>
      <c r="E47" s="44" t="s">
        <v>39</v>
      </c>
      <c r="F47" s="44" t="s">
        <v>10</v>
      </c>
      <c r="G47" s="44" t="s">
        <v>53</v>
      </c>
      <c r="H47" s="45" t="s">
        <v>46</v>
      </c>
      <c r="I47" s="46">
        <v>0.5</v>
      </c>
    </row>
    <row r="48" spans="1:9" ht="66.75" customHeight="1" thickTop="1">
      <c r="A48" s="47" t="s">
        <v>6</v>
      </c>
      <c r="B48" s="48" t="s">
        <v>47</v>
      </c>
      <c r="C48" s="49" t="s">
        <v>48</v>
      </c>
      <c r="D48" s="49" t="s">
        <v>8</v>
      </c>
      <c r="E48" s="49" t="s">
        <v>0</v>
      </c>
      <c r="F48" s="49" t="s">
        <v>1</v>
      </c>
      <c r="G48" s="49" t="s">
        <v>5</v>
      </c>
      <c r="H48" s="49" t="s">
        <v>49</v>
      </c>
      <c r="I48" s="50" t="s">
        <v>26</v>
      </c>
    </row>
    <row r="49" spans="1:9" ht="24" customHeight="1" thickBot="1">
      <c r="A49" s="51"/>
      <c r="B49" s="52" t="s">
        <v>28</v>
      </c>
      <c r="C49" s="53" t="s">
        <v>29</v>
      </c>
      <c r="D49" s="54" t="s">
        <v>2</v>
      </c>
      <c r="E49" s="53" t="s">
        <v>30</v>
      </c>
      <c r="F49" s="53"/>
      <c r="G49" s="53" t="s">
        <v>3</v>
      </c>
      <c r="H49" s="53" t="s">
        <v>7</v>
      </c>
      <c r="I49" s="55" t="s">
        <v>31</v>
      </c>
    </row>
    <row r="50" spans="1:9" ht="25.5" customHeight="1" thickTop="1">
      <c r="A50" s="56">
        <v>1</v>
      </c>
      <c r="B50" s="57">
        <v>3</v>
      </c>
      <c r="C50" s="58">
        <v>26</v>
      </c>
      <c r="D50" s="59">
        <f>IF(B50="","",B50*C50)</f>
        <v>78</v>
      </c>
      <c r="E50" s="60">
        <v>15</v>
      </c>
      <c r="F50" s="15">
        <v>5.63</v>
      </c>
      <c r="G50" s="59">
        <f aca="true" t="shared" si="1" ref="G50:G80">IF(B50="","",IF(E50&lt;12.5,(0.353*$I$47)*(12.006+EXP(2.46-0.073*E50+0.125*B50+0.389*F50)),(0.361*$I$47)*(-2.261+EXP(2.69-0.065*E50+0.111*B50+0.361*F50))))</f>
        <v>10.27223837066139</v>
      </c>
      <c r="H50" s="61" t="str">
        <f>IF(D50&gt;G50,"YES","NO")</f>
        <v>YES</v>
      </c>
      <c r="I50" s="62">
        <v>2341</v>
      </c>
    </row>
    <row r="51" spans="1:9" ht="25.5" customHeight="1">
      <c r="A51" s="63">
        <v>2</v>
      </c>
      <c r="B51" s="64">
        <v>3</v>
      </c>
      <c r="C51" s="65">
        <v>26</v>
      </c>
      <c r="D51" s="66">
        <f aca="true" t="shared" si="2" ref="D51:D80">IF(B51="","",B51*C51)</f>
        <v>78</v>
      </c>
      <c r="E51" s="67">
        <v>15</v>
      </c>
      <c r="F51" s="20">
        <v>5.63</v>
      </c>
      <c r="G51" s="66">
        <f t="shared" si="1"/>
        <v>10.27223837066139</v>
      </c>
      <c r="H51" s="68" t="str">
        <f aca="true" t="shared" si="3" ref="H51:H80">IF(D51&gt;G51,"YES","NO")</f>
        <v>YES</v>
      </c>
      <c r="I51" s="69">
        <v>3127</v>
      </c>
    </row>
    <row r="52" spans="1:9" ht="25.5" customHeight="1">
      <c r="A52" s="63">
        <v>3</v>
      </c>
      <c r="B52" s="64">
        <v>3.2</v>
      </c>
      <c r="C52" s="65">
        <v>26</v>
      </c>
      <c r="D52" s="66">
        <f t="shared" si="2"/>
        <v>83.2</v>
      </c>
      <c r="E52" s="67">
        <v>15</v>
      </c>
      <c r="F52" s="20">
        <v>5.6</v>
      </c>
      <c r="G52" s="66">
        <f t="shared" si="1"/>
        <v>10.394366922440454</v>
      </c>
      <c r="H52" s="68" t="str">
        <f t="shared" si="3"/>
        <v>YES</v>
      </c>
      <c r="I52" s="69">
        <v>3210</v>
      </c>
    </row>
    <row r="53" spans="1:9" ht="25.5" customHeight="1">
      <c r="A53" s="63">
        <v>4</v>
      </c>
      <c r="B53" s="64">
        <v>3.1</v>
      </c>
      <c r="C53" s="65">
        <v>26</v>
      </c>
      <c r="D53" s="66">
        <f t="shared" si="2"/>
        <v>80.60000000000001</v>
      </c>
      <c r="E53" s="67">
        <v>15</v>
      </c>
      <c r="F53" s="20">
        <v>5.6</v>
      </c>
      <c r="G53" s="66">
        <f t="shared" si="1"/>
        <v>10.275122454190228</v>
      </c>
      <c r="H53" s="68" t="str">
        <f t="shared" si="3"/>
        <v>YES</v>
      </c>
      <c r="I53" s="69">
        <v>2910</v>
      </c>
    </row>
    <row r="54" spans="1:9" ht="25.5" customHeight="1">
      <c r="A54" s="63">
        <v>5</v>
      </c>
      <c r="B54" s="64">
        <v>3</v>
      </c>
      <c r="C54" s="65">
        <v>26</v>
      </c>
      <c r="D54" s="66">
        <f t="shared" si="2"/>
        <v>78</v>
      </c>
      <c r="E54" s="67">
        <v>15</v>
      </c>
      <c r="F54" s="20">
        <v>5.92</v>
      </c>
      <c r="G54" s="66">
        <f t="shared" si="1"/>
        <v>11.450989422079694</v>
      </c>
      <c r="H54" s="68" t="str">
        <f t="shared" si="3"/>
        <v>YES</v>
      </c>
      <c r="I54" s="69">
        <v>2447</v>
      </c>
    </row>
    <row r="55" spans="1:9" ht="25.5" customHeight="1">
      <c r="A55" s="63">
        <v>6</v>
      </c>
      <c r="B55" s="64">
        <v>3.2</v>
      </c>
      <c r="C55" s="65">
        <v>26</v>
      </c>
      <c r="D55" s="66">
        <f t="shared" si="2"/>
        <v>83.2</v>
      </c>
      <c r="E55" s="67">
        <v>15</v>
      </c>
      <c r="F55" s="20">
        <v>5.8</v>
      </c>
      <c r="G55" s="66">
        <f t="shared" si="1"/>
        <v>11.203151611366842</v>
      </c>
      <c r="H55" s="68" t="str">
        <f t="shared" si="3"/>
        <v>YES</v>
      </c>
      <c r="I55" s="69">
        <v>2600</v>
      </c>
    </row>
    <row r="56" spans="1:9" ht="25.5" customHeight="1">
      <c r="A56" s="63">
        <v>7</v>
      </c>
      <c r="B56" s="64">
        <v>3.2</v>
      </c>
      <c r="C56" s="65">
        <v>26</v>
      </c>
      <c r="D56" s="66">
        <f t="shared" si="2"/>
        <v>83.2</v>
      </c>
      <c r="E56" s="67">
        <v>15</v>
      </c>
      <c r="F56" s="20">
        <v>5.6</v>
      </c>
      <c r="G56" s="66">
        <f t="shared" si="1"/>
        <v>10.394366922440454</v>
      </c>
      <c r="H56" s="68" t="str">
        <f t="shared" si="3"/>
        <v>YES</v>
      </c>
      <c r="I56" s="69">
        <v>2978</v>
      </c>
    </row>
    <row r="57" spans="1:9" ht="25.5" customHeight="1">
      <c r="A57" s="63">
        <v>8</v>
      </c>
      <c r="B57" s="64">
        <v>3</v>
      </c>
      <c r="C57" s="65">
        <v>26</v>
      </c>
      <c r="D57" s="66">
        <f t="shared" si="2"/>
        <v>78</v>
      </c>
      <c r="E57" s="67">
        <v>15</v>
      </c>
      <c r="F57" s="20">
        <v>5.7</v>
      </c>
      <c r="G57" s="66">
        <f t="shared" si="1"/>
        <v>10.545569784016106</v>
      </c>
      <c r="H57" s="68" t="str">
        <f t="shared" si="3"/>
        <v>YES</v>
      </c>
      <c r="I57" s="69">
        <v>2543</v>
      </c>
    </row>
    <row r="58" spans="1:9" ht="25.5" customHeight="1">
      <c r="A58" s="63">
        <v>9</v>
      </c>
      <c r="B58" s="64">
        <v>3</v>
      </c>
      <c r="C58" s="65">
        <v>26</v>
      </c>
      <c r="D58" s="66">
        <f t="shared" si="2"/>
        <v>78</v>
      </c>
      <c r="E58" s="67">
        <v>15</v>
      </c>
      <c r="F58" s="20">
        <v>5.6</v>
      </c>
      <c r="G58" s="66">
        <f t="shared" si="1"/>
        <v>10.15719428058724</v>
      </c>
      <c r="H58" s="68" t="str">
        <f t="shared" si="3"/>
        <v>YES</v>
      </c>
      <c r="I58" s="69">
        <v>2665</v>
      </c>
    </row>
    <row r="59" spans="1:9" ht="25.5" customHeight="1">
      <c r="A59" s="63">
        <v>10</v>
      </c>
      <c r="B59" s="64">
        <v>3</v>
      </c>
      <c r="C59" s="65">
        <v>26</v>
      </c>
      <c r="D59" s="66">
        <f t="shared" si="2"/>
        <v>78</v>
      </c>
      <c r="E59" s="67">
        <v>15</v>
      </c>
      <c r="F59" s="20">
        <v>5.8</v>
      </c>
      <c r="G59" s="66">
        <f t="shared" si="1"/>
        <v>10.94822178346623</v>
      </c>
      <c r="H59" s="68" t="str">
        <f t="shared" si="3"/>
        <v>YES</v>
      </c>
      <c r="I59" s="69">
        <v>2978</v>
      </c>
    </row>
    <row r="60" spans="1:9" ht="25.5" customHeight="1">
      <c r="A60" s="63">
        <v>11</v>
      </c>
      <c r="B60" s="64">
        <v>3</v>
      </c>
      <c r="C60" s="65">
        <v>26</v>
      </c>
      <c r="D60" s="66">
        <f t="shared" si="2"/>
        <v>78</v>
      </c>
      <c r="E60" s="67">
        <v>15</v>
      </c>
      <c r="F60" s="20">
        <v>5.8</v>
      </c>
      <c r="G60" s="66">
        <f t="shared" si="1"/>
        <v>10.94822178346623</v>
      </c>
      <c r="H60" s="68" t="str">
        <f t="shared" si="3"/>
        <v>YES</v>
      </c>
      <c r="I60" s="69">
        <v>2014</v>
      </c>
    </row>
    <row r="61" spans="1:9" ht="25.5" customHeight="1">
      <c r="A61" s="63">
        <v>12</v>
      </c>
      <c r="B61" s="64">
        <v>3</v>
      </c>
      <c r="C61" s="65">
        <v>26</v>
      </c>
      <c r="D61" s="66">
        <f t="shared" si="2"/>
        <v>78</v>
      </c>
      <c r="E61" s="67">
        <v>15</v>
      </c>
      <c r="F61" s="20">
        <v>6</v>
      </c>
      <c r="G61" s="66">
        <f t="shared" si="1"/>
        <v>11.798473750126018</v>
      </c>
      <c r="H61" s="68" t="str">
        <f t="shared" si="3"/>
        <v>YES</v>
      </c>
      <c r="I61" s="69">
        <v>2366</v>
      </c>
    </row>
    <row r="62" spans="1:9" ht="25.5" customHeight="1">
      <c r="A62" s="63">
        <v>13</v>
      </c>
      <c r="B62" s="64">
        <v>3</v>
      </c>
      <c r="C62" s="65">
        <v>26</v>
      </c>
      <c r="D62" s="66">
        <f t="shared" si="2"/>
        <v>78</v>
      </c>
      <c r="E62" s="67">
        <v>14</v>
      </c>
      <c r="F62" s="20">
        <v>6</v>
      </c>
      <c r="G62" s="66">
        <f t="shared" si="1"/>
        <v>12.618256039427925</v>
      </c>
      <c r="H62" s="68" t="str">
        <f t="shared" si="3"/>
        <v>YES</v>
      </c>
      <c r="I62" s="69">
        <v>2977</v>
      </c>
    </row>
    <row r="63" spans="1:9" ht="25.5" customHeight="1">
      <c r="A63" s="63">
        <v>14</v>
      </c>
      <c r="B63" s="64">
        <v>3</v>
      </c>
      <c r="C63" s="65">
        <v>26</v>
      </c>
      <c r="D63" s="66">
        <f t="shared" si="2"/>
        <v>78</v>
      </c>
      <c r="E63" s="67">
        <v>14</v>
      </c>
      <c r="F63" s="20">
        <v>6.4</v>
      </c>
      <c r="G63" s="66">
        <f t="shared" si="1"/>
        <v>14.64185198936525</v>
      </c>
      <c r="H63" s="68" t="str">
        <f t="shared" si="3"/>
        <v>YES</v>
      </c>
      <c r="I63" s="69">
        <v>2543</v>
      </c>
    </row>
    <row r="64" spans="1:9" ht="25.5" customHeight="1">
      <c r="A64" s="63">
        <v>15</v>
      </c>
      <c r="B64" s="64">
        <v>3.2</v>
      </c>
      <c r="C64" s="65">
        <v>26</v>
      </c>
      <c r="D64" s="66">
        <f t="shared" si="2"/>
        <v>83.2</v>
      </c>
      <c r="E64" s="67">
        <v>14</v>
      </c>
      <c r="F64" s="20">
        <v>6.4</v>
      </c>
      <c r="G64" s="66">
        <f t="shared" si="1"/>
        <v>14.979697365104247</v>
      </c>
      <c r="H64" s="68" t="str">
        <f t="shared" si="3"/>
        <v>YES</v>
      </c>
      <c r="I64" s="69">
        <v>2974</v>
      </c>
    </row>
    <row r="65" spans="1:9" ht="25.5" customHeight="1">
      <c r="A65" s="63">
        <v>16</v>
      </c>
      <c r="B65" s="64">
        <v>3.2</v>
      </c>
      <c r="C65" s="65">
        <v>26</v>
      </c>
      <c r="D65" s="66">
        <f t="shared" si="2"/>
        <v>83.2</v>
      </c>
      <c r="E65" s="67">
        <v>14</v>
      </c>
      <c r="F65" s="20">
        <v>6.4</v>
      </c>
      <c r="G65" s="66">
        <f t="shared" si="1"/>
        <v>14.979697365104247</v>
      </c>
      <c r="H65" s="68" t="str">
        <f t="shared" si="3"/>
        <v>YES</v>
      </c>
      <c r="I65" s="69">
        <v>3200</v>
      </c>
    </row>
    <row r="66" spans="1:9" ht="25.5" customHeight="1">
      <c r="A66" s="63">
        <v>17</v>
      </c>
      <c r="B66" s="64">
        <v>3.2</v>
      </c>
      <c r="C66" s="65">
        <v>26</v>
      </c>
      <c r="D66" s="66">
        <f t="shared" si="2"/>
        <v>83.2</v>
      </c>
      <c r="E66" s="67">
        <v>14</v>
      </c>
      <c r="F66" s="20">
        <v>6.4</v>
      </c>
      <c r="G66" s="66">
        <f t="shared" si="1"/>
        <v>14.979697365104247</v>
      </c>
      <c r="H66" s="68" t="str">
        <f t="shared" si="3"/>
        <v>YES</v>
      </c>
      <c r="I66" s="69">
        <v>3021</v>
      </c>
    </row>
    <row r="67" spans="1:9" ht="25.5" customHeight="1">
      <c r="A67" s="63">
        <v>18</v>
      </c>
      <c r="B67" s="64">
        <v>3.2</v>
      </c>
      <c r="C67" s="65">
        <v>26</v>
      </c>
      <c r="D67" s="66">
        <f t="shared" si="2"/>
        <v>83.2</v>
      </c>
      <c r="E67" s="67">
        <v>14</v>
      </c>
      <c r="F67" s="20">
        <v>6.4</v>
      </c>
      <c r="G67" s="66">
        <f t="shared" si="1"/>
        <v>14.979697365104247</v>
      </c>
      <c r="H67" s="68" t="str">
        <f t="shared" si="3"/>
        <v>YES</v>
      </c>
      <c r="I67" s="69">
        <v>3208</v>
      </c>
    </row>
    <row r="68" spans="1:9" ht="25.5" customHeight="1">
      <c r="A68" s="63">
        <v>19</v>
      </c>
      <c r="B68" s="64">
        <v>3.2</v>
      </c>
      <c r="C68" s="65">
        <v>26</v>
      </c>
      <c r="D68" s="66">
        <f t="shared" si="2"/>
        <v>83.2</v>
      </c>
      <c r="E68" s="67">
        <v>15</v>
      </c>
      <c r="F68" s="20">
        <v>6.2</v>
      </c>
      <c r="G68" s="66">
        <f t="shared" si="1"/>
        <v>13.006916530087956</v>
      </c>
      <c r="H68" s="68" t="str">
        <f t="shared" si="3"/>
        <v>YES</v>
      </c>
      <c r="I68" s="69">
        <v>3557</v>
      </c>
    </row>
    <row r="69" spans="1:9" ht="25.5" customHeight="1">
      <c r="A69" s="63">
        <v>20</v>
      </c>
      <c r="B69" s="64">
        <v>3</v>
      </c>
      <c r="C69" s="65">
        <v>26</v>
      </c>
      <c r="D69" s="66">
        <f t="shared" si="2"/>
        <v>78</v>
      </c>
      <c r="E69" s="67">
        <v>15</v>
      </c>
      <c r="F69" s="20">
        <v>6.2</v>
      </c>
      <c r="G69" s="66">
        <f t="shared" si="1"/>
        <v>12.712384333737441</v>
      </c>
      <c r="H69" s="68" t="str">
        <f t="shared" si="3"/>
        <v>YES</v>
      </c>
      <c r="I69" s="69">
        <v>2970</v>
      </c>
    </row>
    <row r="70" spans="1:9" ht="25.5" customHeight="1">
      <c r="A70" s="63">
        <v>21</v>
      </c>
      <c r="B70" s="64">
        <v>3.2</v>
      </c>
      <c r="C70" s="65">
        <v>26</v>
      </c>
      <c r="D70" s="66">
        <f t="shared" si="2"/>
        <v>83.2</v>
      </c>
      <c r="E70" s="67">
        <v>15</v>
      </c>
      <c r="F70" s="20">
        <v>6.2</v>
      </c>
      <c r="G70" s="66">
        <f t="shared" si="1"/>
        <v>13.006916530087956</v>
      </c>
      <c r="H70" s="68" t="str">
        <f t="shared" si="3"/>
        <v>YES</v>
      </c>
      <c r="I70" s="69">
        <v>2446</v>
      </c>
    </row>
    <row r="71" spans="1:9" ht="25.5" customHeight="1">
      <c r="A71" s="63">
        <v>22</v>
      </c>
      <c r="B71" s="64">
        <v>3.2</v>
      </c>
      <c r="C71" s="65">
        <v>26</v>
      </c>
      <c r="D71" s="66">
        <f t="shared" si="2"/>
        <v>83.2</v>
      </c>
      <c r="E71" s="67">
        <v>15</v>
      </c>
      <c r="F71" s="20">
        <v>6.2</v>
      </c>
      <c r="G71" s="66">
        <f t="shared" si="1"/>
        <v>13.006916530087956</v>
      </c>
      <c r="H71" s="68" t="str">
        <f t="shared" si="3"/>
        <v>YES</v>
      </c>
      <c r="I71" s="69">
        <v>2335</v>
      </c>
    </row>
    <row r="72" spans="1:9" ht="25.5" customHeight="1">
      <c r="A72" s="63">
        <v>23</v>
      </c>
      <c r="B72" s="64">
        <v>3</v>
      </c>
      <c r="C72" s="65">
        <v>26</v>
      </c>
      <c r="D72" s="66">
        <f t="shared" si="2"/>
        <v>78</v>
      </c>
      <c r="E72" s="67">
        <v>15</v>
      </c>
      <c r="F72" s="20">
        <v>6.2</v>
      </c>
      <c r="G72" s="66">
        <f t="shared" si="1"/>
        <v>12.712384333737441</v>
      </c>
      <c r="H72" s="68" t="str">
        <f t="shared" si="3"/>
        <v>YES</v>
      </c>
      <c r="I72" s="69">
        <v>2648</v>
      </c>
    </row>
    <row r="73" spans="1:9" ht="25.5" customHeight="1">
      <c r="A73" s="63">
        <v>24</v>
      </c>
      <c r="B73" s="64">
        <v>3.2</v>
      </c>
      <c r="C73" s="65">
        <v>26</v>
      </c>
      <c r="D73" s="66">
        <f t="shared" si="2"/>
        <v>83.2</v>
      </c>
      <c r="E73" s="67">
        <v>15</v>
      </c>
      <c r="F73" s="20">
        <v>6</v>
      </c>
      <c r="G73" s="66">
        <f t="shared" si="1"/>
        <v>12.07249024986066</v>
      </c>
      <c r="H73" s="68" t="str">
        <f t="shared" si="3"/>
        <v>YES</v>
      </c>
      <c r="I73" s="69">
        <v>2797</v>
      </c>
    </row>
    <row r="74" spans="1:9" ht="25.5" customHeight="1">
      <c r="A74" s="63">
        <v>25</v>
      </c>
      <c r="B74" s="64">
        <v>3</v>
      </c>
      <c r="C74" s="65">
        <v>26</v>
      </c>
      <c r="D74" s="66">
        <f t="shared" si="2"/>
        <v>78</v>
      </c>
      <c r="E74" s="67">
        <v>15</v>
      </c>
      <c r="F74" s="20">
        <v>6</v>
      </c>
      <c r="G74" s="66">
        <f t="shared" si="1"/>
        <v>11.798473750126018</v>
      </c>
      <c r="H74" s="68" t="str">
        <f t="shared" si="3"/>
        <v>YES</v>
      </c>
      <c r="I74" s="69">
        <v>2978</v>
      </c>
    </row>
    <row r="75" spans="1:9" ht="25.5" customHeight="1">
      <c r="A75" s="63">
        <v>26</v>
      </c>
      <c r="B75" s="64">
        <v>3</v>
      </c>
      <c r="C75" s="65">
        <v>26</v>
      </c>
      <c r="D75" s="66">
        <f t="shared" si="2"/>
        <v>78</v>
      </c>
      <c r="E75" s="67">
        <v>15</v>
      </c>
      <c r="F75" s="20">
        <v>6</v>
      </c>
      <c r="G75" s="66">
        <f t="shared" si="1"/>
        <v>11.798473750126018</v>
      </c>
      <c r="H75" s="68" t="str">
        <f t="shared" si="3"/>
        <v>YES</v>
      </c>
      <c r="I75" s="69">
        <v>2645</v>
      </c>
    </row>
    <row r="76" spans="1:9" ht="25.5" customHeight="1">
      <c r="A76" s="63">
        <v>27</v>
      </c>
      <c r="B76" s="64">
        <v>3</v>
      </c>
      <c r="C76" s="65">
        <v>26</v>
      </c>
      <c r="D76" s="66">
        <f t="shared" si="2"/>
        <v>78</v>
      </c>
      <c r="E76" s="67">
        <v>15</v>
      </c>
      <c r="F76" s="20">
        <v>5.8</v>
      </c>
      <c r="G76" s="66">
        <f t="shared" si="1"/>
        <v>10.94822178346623</v>
      </c>
      <c r="H76" s="68" t="str">
        <f t="shared" si="3"/>
        <v>YES</v>
      </c>
      <c r="I76" s="69">
        <v>2897</v>
      </c>
    </row>
    <row r="77" spans="1:9" ht="25.5" customHeight="1">
      <c r="A77" s="63">
        <v>28</v>
      </c>
      <c r="B77" s="64">
        <v>3.2</v>
      </c>
      <c r="C77" s="65">
        <v>26</v>
      </c>
      <c r="D77" s="66">
        <f t="shared" si="2"/>
        <v>83.2</v>
      </c>
      <c r="E77" s="67">
        <v>15</v>
      </c>
      <c r="F77" s="20">
        <v>5.8</v>
      </c>
      <c r="G77" s="66">
        <f t="shared" si="1"/>
        <v>11.203151611366842</v>
      </c>
      <c r="H77" s="68" t="str">
        <f t="shared" si="3"/>
        <v>YES</v>
      </c>
      <c r="I77" s="69">
        <v>3031</v>
      </c>
    </row>
    <row r="78" spans="1:9" ht="25.5" customHeight="1">
      <c r="A78" s="63">
        <v>29</v>
      </c>
      <c r="B78" s="64">
        <v>3.2</v>
      </c>
      <c r="C78" s="65">
        <v>26</v>
      </c>
      <c r="D78" s="66">
        <f t="shared" si="2"/>
        <v>83.2</v>
      </c>
      <c r="E78" s="67">
        <v>15</v>
      </c>
      <c r="F78" s="20">
        <v>5.8</v>
      </c>
      <c r="G78" s="66">
        <f t="shared" si="1"/>
        <v>11.203151611366842</v>
      </c>
      <c r="H78" s="68" t="str">
        <f t="shared" si="3"/>
        <v>YES</v>
      </c>
      <c r="I78" s="69">
        <v>2978</v>
      </c>
    </row>
    <row r="79" spans="1:9" ht="25.5" customHeight="1">
      <c r="A79" s="63">
        <v>30</v>
      </c>
      <c r="B79" s="64">
        <v>3.2</v>
      </c>
      <c r="C79" s="65">
        <v>26</v>
      </c>
      <c r="D79" s="66">
        <f t="shared" si="2"/>
        <v>83.2</v>
      </c>
      <c r="E79" s="67">
        <v>15</v>
      </c>
      <c r="F79" s="20">
        <v>5.8</v>
      </c>
      <c r="G79" s="66">
        <f t="shared" si="1"/>
        <v>11.203151611366842</v>
      </c>
      <c r="H79" s="68" t="str">
        <f t="shared" si="3"/>
        <v>YES</v>
      </c>
      <c r="I79" s="69">
        <v>3005</v>
      </c>
    </row>
    <row r="80" spans="1:9" ht="25.5" customHeight="1" thickBot="1">
      <c r="A80" s="70">
        <v>31</v>
      </c>
      <c r="B80" s="71">
        <v>3</v>
      </c>
      <c r="C80" s="72">
        <v>26</v>
      </c>
      <c r="D80" s="73">
        <f t="shared" si="2"/>
        <v>78</v>
      </c>
      <c r="E80" s="74">
        <v>15</v>
      </c>
      <c r="F80" s="24">
        <v>5.8</v>
      </c>
      <c r="G80" s="73">
        <f t="shared" si="1"/>
        <v>10.94822178346623</v>
      </c>
      <c r="H80" s="75" t="str">
        <f t="shared" si="3"/>
        <v>YES</v>
      </c>
      <c r="I80" s="76">
        <v>2788</v>
      </c>
    </row>
    <row r="81" spans="1:9" ht="24" customHeight="1" thickTop="1">
      <c r="A81" s="77" t="s">
        <v>50</v>
      </c>
      <c r="B81" s="78"/>
      <c r="C81" s="78"/>
      <c r="D81" s="79"/>
      <c r="E81" s="80"/>
      <c r="F81" s="81"/>
      <c r="G81" s="80"/>
      <c r="H81" s="84" t="s">
        <v>36</v>
      </c>
      <c r="I81" s="84"/>
    </row>
    <row r="82" spans="1:9" s="82" customFormat="1" ht="9" customHeight="1">
      <c r="A82" s="106" t="s">
        <v>51</v>
      </c>
      <c r="B82" s="107"/>
      <c r="C82" s="107"/>
      <c r="D82" s="107"/>
      <c r="E82" s="107"/>
      <c r="F82" s="107"/>
      <c r="G82" s="107"/>
      <c r="H82" s="107"/>
      <c r="I82" s="107"/>
    </row>
    <row r="83" spans="1:9" s="82" customFormat="1" ht="24.75" customHeight="1">
      <c r="A83" s="107"/>
      <c r="B83" s="107"/>
      <c r="C83" s="107"/>
      <c r="D83" s="107"/>
      <c r="E83" s="107"/>
      <c r="F83" s="107"/>
      <c r="G83" s="107"/>
      <c r="H83" s="107"/>
      <c r="I83" s="107"/>
    </row>
    <row r="84" spans="1:8" ht="24" customHeight="1">
      <c r="A84" s="85" t="s">
        <v>11</v>
      </c>
      <c r="B84" s="85"/>
      <c r="C84" s="85"/>
      <c r="D84" s="85"/>
      <c r="E84" s="85"/>
      <c r="F84" s="85"/>
      <c r="G84" s="85"/>
      <c r="H84" s="85"/>
    </row>
  </sheetData>
  <sheetProtection password="CCC7" sheet="1" objects="1" scenarios="1" selectLockedCells="1"/>
  <mergeCells count="54">
    <mergeCell ref="G37:H37"/>
    <mergeCell ref="A37:D37"/>
    <mergeCell ref="G30:H30"/>
    <mergeCell ref="G27:H27"/>
    <mergeCell ref="G31:H31"/>
    <mergeCell ref="G32:H32"/>
    <mergeCell ref="G33:H33"/>
    <mergeCell ref="F36:H36"/>
    <mergeCell ref="G16:H16"/>
    <mergeCell ref="G17:H17"/>
    <mergeCell ref="G26:H26"/>
    <mergeCell ref="A36:E36"/>
    <mergeCell ref="G29:H29"/>
    <mergeCell ref="G25:H25"/>
    <mergeCell ref="G20:H20"/>
    <mergeCell ref="G35:H35"/>
    <mergeCell ref="G22:H22"/>
    <mergeCell ref="G28:H28"/>
    <mergeCell ref="A1:F1"/>
    <mergeCell ref="G4:H4"/>
    <mergeCell ref="G13:H13"/>
    <mergeCell ref="G19:H19"/>
    <mergeCell ref="B3:D3"/>
    <mergeCell ref="G8:H8"/>
    <mergeCell ref="G9:H9"/>
    <mergeCell ref="G10:H10"/>
    <mergeCell ref="G11:H11"/>
    <mergeCell ref="G5:H5"/>
    <mergeCell ref="G23:H23"/>
    <mergeCell ref="G6:H6"/>
    <mergeCell ref="G7:H7"/>
    <mergeCell ref="G24:H24"/>
    <mergeCell ref="A2:F2"/>
    <mergeCell ref="G18:H18"/>
    <mergeCell ref="G12:H12"/>
    <mergeCell ref="G14:H14"/>
    <mergeCell ref="G15:H15"/>
    <mergeCell ref="G21:H21"/>
    <mergeCell ref="A38:D38"/>
    <mergeCell ref="G34:H34"/>
    <mergeCell ref="G38:H38"/>
    <mergeCell ref="A84:H84"/>
    <mergeCell ref="A45:G45"/>
    <mergeCell ref="A41:E41"/>
    <mergeCell ref="F41:G41"/>
    <mergeCell ref="A82:I83"/>
    <mergeCell ref="A40:E40"/>
    <mergeCell ref="F40:G40"/>
    <mergeCell ref="H81:I81"/>
    <mergeCell ref="A44:H44"/>
    <mergeCell ref="A42:I42"/>
    <mergeCell ref="A43:I43"/>
    <mergeCell ref="A39:E39"/>
    <mergeCell ref="F39:H39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>Turbidity Reporting Form/CT Calculator - Cartridge or Bag Filtration</cp:keywords>
  <dc:description/>
  <cp:lastModifiedBy>Karin</cp:lastModifiedBy>
  <cp:lastPrinted>2016-09-12T15:22:38Z</cp:lastPrinted>
  <dcterms:created xsi:type="dcterms:W3CDTF">2008-11-12T20:47:25Z</dcterms:created>
  <dcterms:modified xsi:type="dcterms:W3CDTF">2021-11-08T22:06:13Z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>Protection</vt:lpwstr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>PHD</vt:lpwstr>
  </property>
  <property fmtid="{D5CDD505-2E9C-101B-9397-08002B2CF9AE}" pid="8" name="PHSection">
    <vt:lpwstr>DWS</vt:lpwstr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2018-12-31T00:00:00Z</vt:lpwstr>
  </property>
  <property fmtid="{D5CDD505-2E9C-101B-9397-08002B2CF9AE}" pid="15" name="WorkflowChangePath">
    <vt:lpwstr>54efda32-8423-4312-843f-d4f360edaf80,2;54efda32-8423-4312-843f-d4f360edaf80,6;</vt:lpwstr>
  </property>
  <property fmtid="{D5CDD505-2E9C-101B-9397-08002B2CF9AE}" pid="16" name="URL">
    <vt:lpwstr>http://staging.apps.oregon.gov/OHA/PH/HEALTHYENVIRONMENTS/DRINKINGWATER/MONITORING/Documents/turb-cartridge.xls, Turbidity Reporting Form/CT Calculator - Cartridge or Bag Filtration</vt:lpwstr>
  </property>
  <property fmtid="{D5CDD505-2E9C-101B-9397-08002B2CF9AE}" pid="17" name="Order">
    <vt:lpwstr>9600.00000000000</vt:lpwstr>
  </property>
  <property fmtid="{D5CDD505-2E9C-101B-9397-08002B2CF9AE}" pid="18" name="DocumentExpirationDate">
    <vt:lpwstr>2018-12-31T00:00:00Z</vt:lpwstr>
  </property>
  <property fmtid="{D5CDD505-2E9C-101B-9397-08002B2CF9AE}" pid="19" name="IASubtopic">
    <vt:lpwstr>Clean Water</vt:lpwstr>
  </property>
  <property fmtid="{D5CDD505-2E9C-101B-9397-08002B2CF9AE}" pid="20" name="IACategory">
    <vt:lpwstr>Public Health</vt:lpwstr>
  </property>
  <property fmtid="{D5CDD505-2E9C-101B-9397-08002B2CF9AE}" pid="21" name="IATopic">
    <vt:lpwstr>Public Health - Environment</vt:lpwstr>
  </property>
  <property fmtid="{D5CDD505-2E9C-101B-9397-08002B2CF9AE}" pid="22" name="Meta Description">
    <vt:lpwstr/>
  </property>
  <property fmtid="{D5CDD505-2E9C-101B-9397-08002B2CF9AE}" pid="23" name="Meta Keywords">
    <vt:lpwstr/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