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aydenlong/Desktop/water reports/"/>
    </mc:Choice>
  </mc:AlternateContent>
  <xr:revisionPtr revIDLastSave="0" documentId="8_{52E84216-5945-1143-9A03-5CFE50DDD957}" xr6:coauthVersionLast="45" xr6:coauthVersionMax="45" xr10:uidLastSave="{00000000-0000-0000-0000-000000000000}"/>
  <bookViews>
    <workbookView xWindow="9640" yWindow="460" windowWidth="16380" windowHeight="1418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25" l="1"/>
  <c r="G52" i="25"/>
  <c r="G53" i="25"/>
  <c r="G54" i="25"/>
  <c r="G55" i="25"/>
  <c r="G56" i="25"/>
  <c r="G57" i="25"/>
  <c r="G58" i="25"/>
  <c r="G59" i="25"/>
  <c r="G60" i="25"/>
  <c r="H60" i="25" s="1"/>
  <c r="G61" i="25"/>
  <c r="G62" i="25"/>
  <c r="G63" i="25"/>
  <c r="H63" i="25" s="1"/>
  <c r="G64" i="25"/>
  <c r="G65" i="25"/>
  <c r="G66" i="25"/>
  <c r="G67" i="25"/>
  <c r="G68" i="25"/>
  <c r="G69" i="25"/>
  <c r="G70" i="25"/>
  <c r="G71" i="25"/>
  <c r="H71" i="25" s="1"/>
  <c r="G72" i="25"/>
  <c r="G73" i="25"/>
  <c r="G74" i="25"/>
  <c r="G75" i="25"/>
  <c r="G76" i="25"/>
  <c r="G77" i="25"/>
  <c r="G78" i="25"/>
  <c r="G79" i="25"/>
  <c r="G80" i="25"/>
  <c r="G5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H68" i="25" s="1"/>
  <c r="D69" i="25"/>
  <c r="D70" i="25"/>
  <c r="D71" i="25"/>
  <c r="D72" i="25"/>
  <c r="H72" i="25" s="1"/>
  <c r="D73" i="25"/>
  <c r="D74" i="25"/>
  <c r="D75" i="25"/>
  <c r="D76" i="25"/>
  <c r="D77" i="25"/>
  <c r="D78" i="25"/>
  <c r="D79" i="25"/>
  <c r="H79" i="25" s="1"/>
  <c r="D80" i="25"/>
  <c r="H80" i="25"/>
  <c r="D50" i="25"/>
  <c r="D6" i="25"/>
  <c r="D7" i="25"/>
  <c r="D8" i="25"/>
  <c r="D9" i="25"/>
  <c r="D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5" i="25"/>
  <c r="H78" i="25" l="1"/>
  <c r="H77" i="25"/>
  <c r="H76" i="25"/>
  <c r="H75" i="25"/>
  <c r="H74" i="25"/>
  <c r="H73" i="25"/>
  <c r="H70" i="25"/>
  <c r="H69" i="25"/>
  <c r="H67" i="25"/>
  <c r="H66" i="25"/>
  <c r="H65" i="25"/>
  <c r="H64" i="25"/>
  <c r="H62" i="25"/>
  <c r="H61" i="25"/>
  <c r="H59" i="25"/>
  <c r="H58" i="25"/>
  <c r="H57" i="25"/>
  <c r="H56" i="25"/>
  <c r="H55" i="25"/>
  <c r="H54" i="25"/>
  <c r="H53" i="25"/>
  <c r="H52" i="25"/>
  <c r="H51" i="25"/>
  <c r="H50" i="25"/>
</calcChain>
</file>

<file path=xl/sharedStrings.xml><?xml version="1.0" encoding="utf-8"?>
<sst xmlns="http://schemas.openxmlformats.org/spreadsheetml/2006/main" count="61" uniqueCount="54">
  <si>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</si>
  <si>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</si>
  <si>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</si>
  <si>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</si>
  <si>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</si>
  <si>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</si>
  <si>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</si>
  <si>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</si>
  <si>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</si>
  <si>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ID#: 41 </t>
  </si>
  <si>
    <t xml:space="preserve">Month/Year: </t>
  </si>
  <si>
    <t>PAGE 2 of 2</t>
  </si>
  <si>
    <t>Day</t>
  </si>
  <si>
    <t>PAGE 1 of 2</t>
  </si>
  <si>
    <t>Monthly Summary (Answer Yes or No)</t>
  </si>
  <si>
    <t>SIGNATURE:</t>
  </si>
  <si>
    <t>CERT #: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</si>
  <si>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</si>
  <si>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</si>
  <si>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</si>
  <si>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</si>
  <si>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</si>
  <si>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</si>
  <si>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t>WTP- :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</si>
  <si>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</si>
  <si>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</si>
  <si>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</si>
  <si>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</si>
  <si>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</si>
  <si>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</si>
  <si>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t xml:space="preserve">PSID When to Change Filter </t>
  </si>
  <si>
    <t>Notes:  PSI = pounds per square inch</t>
  </si>
  <si>
    <t>PSID = pounds per square inch difference (before filter - after filter)</t>
  </si>
  <si>
    <t>PSID When to Change Filter = look in manual for manufacturer's specifications when to change the filter, at what PSID.</t>
  </si>
  <si>
    <t xml:space="preserve">       correspond to continuous readings' maximum.  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</si>
  <si>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</si>
  <si>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</si>
  <si>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</si>
  <si>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</si>
  <si>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</si>
  <si>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</si>
  <si>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</si>
  <si>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</si>
  <si>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</si>
  <si>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</si>
  <si>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WTP ID:         TP-</t>
  </si>
  <si>
    <t>ID#:      41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</si>
  <si>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</si>
  <si>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</si>
  <si>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</t>
    </r>
    <r>
      <rPr>
        <sz val="10"/>
        <rFont val="Arial"/>
        <family val="2"/>
      </rPr>
      <t>; 971-673-0694; or Drinking Water Services, PO Box 14350, Portland, OR  97293-0350</t>
    </r>
  </si>
  <si>
    <t>Revised November 2022</t>
  </si>
  <si>
    <t>PRINTED NAME: Hayden Long</t>
  </si>
  <si>
    <t>PHONE #: (916) 712-9601</t>
  </si>
  <si>
    <t>Lincoln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</si>
</sst>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2" fontId="7" fillId="0" borderId="3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164" fontId="7" fillId="0" borderId="4" xfId="0" applyNumberFormat="1" applyFont="1" applyBorder="1" applyAlignment="1" applyProtection="1">
      <alignment horizontal="center"/>
      <protection locked="0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164" fontId="7" fillId="0" borderId="6" xfId="0" applyNumberFormat="1" applyFont="1" applyBorder="1" applyAlignment="1" applyProtection="1">
      <alignment horizontal="center"/>
      <protection locked="0"/>
    </xf>
    <xf numFmtId="2" fontId="7" fillId="0" borderId="7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2" fontId="7" fillId="0" borderId="2" xfId="0" applyNumberFormat="1" applyFont="1" applyBorder="1" applyAlignment="1" applyProtection="1">
      <alignment horizontal="center"/>
      <protection locked="0"/>
    </xf>
    <xf numFmtId="2" fontId="7" fillId="0" borderId="8" xfId="0" applyNumberFormat="1" applyFont="1" applyBorder="1" applyAlignment="1" applyProtection="1">
      <alignment horizontal="center"/>
      <protection locked="0"/>
    </xf>
    <xf numFmtId="2" fontId="7" fillId="0" borderId="9" xfId="0" applyNumberFormat="1" applyFont="1" applyBorder="1" applyAlignment="1" applyProtection="1">
      <alignment horizontal="center"/>
      <protection locked="0"/>
    </xf>
    <xf numFmtId="2" fontId="7" fillId="0" borderId="10" xfId="0" applyNumberFormat="1" applyFont="1" applyBorder="1" applyAlignment="1" applyProtection="1">
      <alignment horizontal="center"/>
      <protection locked="0"/>
    </xf>
    <xf numFmtId="2" fontId="7" fillId="0" borderId="4" xfId="0" applyNumberFormat="1" applyFont="1" applyBorder="1" applyAlignment="1" applyProtection="1">
      <alignment horizontal="center"/>
      <protection locked="0"/>
    </xf>
    <xf numFmtId="2" fontId="7" fillId="0" borderId="11" xfId="0" applyNumberFormat="1" applyFont="1" applyBorder="1" applyAlignment="1" applyProtection="1">
      <alignment horizontal="center"/>
      <protection locked="0"/>
    </xf>
    <xf numFmtId="2" fontId="7" fillId="0" borderId="13" xfId="0" applyNumberFormat="1" applyFont="1" applyBorder="1" applyAlignment="1" applyProtection="1">
      <alignment horizontal="center"/>
      <protection locked="0"/>
    </xf>
    <xf numFmtId="2" fontId="7" fillId="0" borderId="6" xfId="0" applyNumberFormat="1" applyFont="1" applyBorder="1" applyAlignment="1" applyProtection="1">
      <alignment horizontal="center"/>
      <protection locked="0"/>
    </xf>
    <xf numFmtId="2" fontId="7" fillId="0" borderId="14" xfId="0" applyNumberFormat="1" applyFont="1" applyBorder="1" applyAlignment="1" applyProtection="1">
      <alignment horizontal="center"/>
      <protection locked="0"/>
    </xf>
    <xf numFmtId="2" fontId="7" fillId="0" borderId="15" xfId="0" applyNumberFormat="1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wrapText="1"/>
      <protection locked="0"/>
    </xf>
    <xf numFmtId="165" fontId="7" fillId="0" borderId="0" xfId="0" applyNumberFormat="1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  <protection locked="0"/>
    </xf>
    <xf numFmtId="164" fontId="7" fillId="0" borderId="0" xfId="0" applyNumberFormat="1" applyFont="1" applyBorder="1" applyAlignment="1" applyProtection="1">
      <alignment horizontal="center"/>
      <protection locked="0"/>
    </xf>
    <xf numFmtId="2" fontId="7" fillId="0" borderId="0" xfId="0" applyNumberFormat="1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49" fontId="6" fillId="0" borderId="19" xfId="0" applyNumberFormat="1" applyFont="1" applyBorder="1" applyAlignment="1" applyProtection="1">
      <alignment horizontal="left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left" vertical="center"/>
      <protection locked="0"/>
    </xf>
    <xf numFmtId="164" fontId="7" fillId="0" borderId="10" xfId="0" applyNumberFormat="1" applyFont="1" applyBorder="1" applyAlignment="1" applyProtection="1">
      <alignment horizontal="center"/>
    </xf>
    <xf numFmtId="164" fontId="7" fillId="0" borderId="13" xfId="0" applyNumberFormat="1" applyFont="1" applyBorder="1" applyAlignment="1" applyProtection="1">
      <alignment horizontal="center"/>
    </xf>
    <xf numFmtId="0" fontId="7" fillId="0" borderId="21" xfId="0" applyFont="1" applyBorder="1" applyProtection="1">
      <protection locked="0"/>
    </xf>
    <xf numFmtId="164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13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164" fontId="7" fillId="0" borderId="15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19" xfId="0" applyFont="1" applyBorder="1" applyAlignment="1" applyProtection="1">
      <alignment horizontal="right" vertical="center"/>
      <protection locked="0"/>
    </xf>
    <xf numFmtId="0" fontId="6" fillId="0" borderId="23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5" fillId="0" borderId="10" xfId="0" applyNumberFormat="1" applyFont="1" applyBorder="1" applyAlignment="1" applyProtection="1">
      <alignment horizontal="center"/>
      <protection locked="0"/>
    </xf>
    <xf numFmtId="2" fontId="7" fillId="0" borderId="28" xfId="0" applyNumberFormat="1" applyFont="1" applyBorder="1" applyAlignment="1" applyProtection="1">
      <alignment horizontal="center"/>
      <protection locked="0"/>
    </xf>
    <xf numFmtId="0" fontId="5" fillId="0" borderId="13" xfId="0" applyNumberFormat="1" applyFont="1" applyBorder="1" applyAlignment="1" applyProtection="1">
      <alignment horizontal="center"/>
      <protection locked="0"/>
    </xf>
    <xf numFmtId="2" fontId="7" fillId="0" borderId="20" xfId="0" applyNumberFormat="1" applyFont="1" applyBorder="1" applyAlignment="1" applyProtection="1">
      <alignment horizontal="center"/>
      <protection locked="0"/>
    </xf>
    <xf numFmtId="0" fontId="5" fillId="0" borderId="15" xfId="0" applyNumberFormat="1" applyFont="1" applyBorder="1" applyAlignment="1" applyProtection="1">
      <alignment horizontal="center"/>
      <protection locked="0"/>
    </xf>
    <xf numFmtId="2" fontId="7" fillId="0" borderId="29" xfId="0" applyNumberFormat="1" applyFont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vertical="center"/>
      <protection locked="0"/>
    </xf>
    <xf numFmtId="49" fontId="6" fillId="0" borderId="1" xfId="0" applyNumberFormat="1" applyFont="1" applyBorder="1" applyAlignme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2" fontId="7" fillId="0" borderId="36" xfId="0" applyNumberFormat="1" applyFont="1" applyBorder="1" applyAlignment="1" applyProtection="1">
      <alignment horizontal="center"/>
      <protection locked="0"/>
    </xf>
    <xf numFmtId="2" fontId="7" fillId="0" borderId="37" xfId="0" applyNumberFormat="1" applyFont="1" applyBorder="1" applyAlignment="1" applyProtection="1">
      <alignment horizontal="center"/>
      <protection locked="0"/>
    </xf>
    <xf numFmtId="2" fontId="7" fillId="0" borderId="38" xfId="0" applyNumberFormat="1" applyFont="1" applyBorder="1" applyAlignment="1" applyProtection="1">
      <alignment horizontal="center"/>
      <protection locked="0"/>
    </xf>
    <xf numFmtId="2" fontId="7" fillId="0" borderId="39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3" fillId="0" borderId="40" xfId="0" applyFont="1" applyBorder="1" applyAlignment="1" applyProtection="1">
      <alignment horizontal="center"/>
      <protection locked="0"/>
    </xf>
    <xf numFmtId="0" fontId="0" fillId="0" borderId="40" xfId="0" applyBorder="1" applyAlignment="1" applyProtection="1">
      <protection locked="0"/>
    </xf>
    <xf numFmtId="0" fontId="6" fillId="0" borderId="21" xfId="0" applyFont="1" applyBorder="1" applyAlignment="1" applyProtection="1">
      <alignment vertical="top" wrapText="1"/>
      <protection locked="0"/>
    </xf>
    <xf numFmtId="0" fontId="6" fillId="0" borderId="0" xfId="0" applyFont="1" applyBorder="1" applyAlignment="1" applyProtection="1">
      <alignment vertical="top" wrapText="1"/>
      <protection locked="0"/>
    </xf>
    <xf numFmtId="0" fontId="6" fillId="0" borderId="41" xfId="0" applyFont="1" applyBorder="1" applyAlignment="1" applyProtection="1">
      <alignment vertical="top" wrapText="1"/>
      <protection locked="0"/>
    </xf>
    <xf numFmtId="0" fontId="6" fillId="0" borderId="42" xfId="0" applyFont="1" applyBorder="1" applyAlignment="1" applyProtection="1">
      <alignment vertical="top" wrapText="1"/>
      <protection locked="0"/>
    </xf>
    <xf numFmtId="0" fontId="6" fillId="0" borderId="43" xfId="0" applyFont="1" applyBorder="1" applyAlignment="1" applyProtection="1">
      <alignment vertical="top" wrapText="1"/>
      <protection locked="0"/>
    </xf>
    <xf numFmtId="0" fontId="6" fillId="0" borderId="17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7" fillId="0" borderId="44" xfId="0" applyFont="1" applyBorder="1" applyAlignment="1" applyProtection="1">
      <alignment horizontal="center" vertical="center" wrapText="1"/>
      <protection locked="0"/>
    </xf>
    <xf numFmtId="0" fontId="7" fillId="0" borderId="45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vertical="center" wrapText="1"/>
      <protection locked="0"/>
    </xf>
    <xf numFmtId="0" fontId="7" fillId="0" borderId="39" xfId="0" applyFont="1" applyBorder="1" applyAlignment="1" applyProtection="1">
      <alignment horizontal="center" vertical="center" wrapText="1"/>
      <protection locked="0"/>
    </xf>
    <xf numFmtId="2" fontId="7" fillId="0" borderId="46" xfId="0" applyNumberFormat="1" applyFont="1" applyBorder="1" applyAlignment="1" applyProtection="1">
      <alignment horizontal="center"/>
      <protection locked="0"/>
    </xf>
    <xf numFmtId="2" fontId="7" fillId="0" borderId="47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48" xfId="0" applyFont="1" applyBorder="1" applyAlignment="1" applyProtection="1">
      <alignment wrapText="1"/>
      <protection locked="0"/>
    </xf>
    <xf numFmtId="0" fontId="6" fillId="0" borderId="49" xfId="0" applyFont="1" applyBorder="1" applyAlignment="1" applyProtection="1">
      <alignment wrapText="1"/>
      <protection locked="0"/>
    </xf>
    <xf numFmtId="0" fontId="6" fillId="0" borderId="50" xfId="0" applyFont="1" applyBorder="1" applyAlignment="1" applyProtection="1">
      <alignment wrapText="1"/>
      <protection locked="0"/>
    </xf>
    <xf numFmtId="0" fontId="6" fillId="0" borderId="51" xfId="0" applyFont="1" applyBorder="1" applyAlignment="1" applyProtection="1">
      <alignment vertical="top" wrapText="1"/>
      <protection locked="0"/>
    </xf>
    <xf numFmtId="0" fontId="6" fillId="0" borderId="52" xfId="0" applyFont="1" applyBorder="1" applyAlignment="1" applyProtection="1">
      <alignment vertical="top" wrapText="1"/>
      <protection locked="0"/>
    </xf>
    <xf numFmtId="0" fontId="6" fillId="0" borderId="53" xfId="0" applyFont="1" applyBorder="1" applyAlignment="1" applyProtection="1">
      <alignment vertical="top" wrapText="1"/>
      <protection locked="0"/>
    </xf>
    <xf numFmtId="0" fontId="10" fillId="0" borderId="0" xfId="0" applyFont="1" applyBorder="1" applyAlignment="1" applyProtection="1">
      <alignment horizontal="center" wrapText="1"/>
      <protection locked="0"/>
    </xf>
    <xf numFmtId="0" fontId="6" fillId="0" borderId="54" xfId="0" applyFont="1" applyBorder="1" applyAlignment="1" applyProtection="1">
      <alignment horizontal="center" wrapText="1"/>
      <protection locked="0"/>
    </xf>
    <xf numFmtId="0" fontId="6" fillId="0" borderId="55" xfId="0" applyFont="1" applyBorder="1" applyAlignment="1" applyProtection="1">
      <alignment horizontal="center" wrapText="1"/>
      <protection locked="0"/>
    </xf>
    <xf numFmtId="0" fontId="6" fillId="0" borderId="56" xfId="0" applyFont="1" applyBorder="1" applyAlignment="1" applyProtection="1">
      <alignment horizontal="center" wrapText="1"/>
      <protection locked="0"/>
    </xf>
    <xf numFmtId="0" fontId="7" fillId="0" borderId="42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11" fillId="0" borderId="52" xfId="0" applyFont="1" applyBorder="1" applyAlignment="1" applyProtection="1">
      <alignment horizontal="left" vertical="top" wrapText="1"/>
      <protection locked="0"/>
    </xf>
    <xf numFmtId="0" fontId="0" fillId="0" borderId="52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14" fontId="6" fillId="0" borderId="17" xfId="0" applyNumberFormat="1" applyFont="1" applyBorder="1" applyAlignment="1" applyProtection="1">
      <alignment wrapText="1"/>
      <protection locked="0"/>
    </xf>
    <xf numFmtId="17" fontId="1" fillId="0" borderId="20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zoomScaleNormal="100" zoomScaleSheetLayoutView="80" workbookViewId="0">
      <selection activeCell="G9" sqref="G9:H9"/>
    </sheetView>
  </sheetViews>
  <sheetFormatPr baseColWidth="10" defaultColWidth="9.1640625" defaultRowHeight="13" x14ac:dyDescent="0.15"/>
  <cols>
    <col min="1" max="1" width="16" style="2" customWidth="1"/>
    <col min="2" max="2" width="15.5" style="2" customWidth="1"/>
    <col min="3" max="3" width="13.5" style="2" customWidth="1"/>
    <col min="4" max="4" width="14.33203125" style="2" customWidth="1"/>
    <col min="5" max="5" width="14" style="2" customWidth="1"/>
    <col min="6" max="6" width="16.83203125" style="2" customWidth="1"/>
    <col min="7" max="7" width="18.5" style="2" customWidth="1"/>
    <col min="8" max="8" width="18" style="2" customWidth="1"/>
    <col min="9" max="9" width="10" style="2" customWidth="1"/>
    <col min="10" max="16384" width="9.1640625" style="2"/>
  </cols>
  <sheetData>
    <row r="1" spans="1:8" s="3" customFormat="1" ht="24" customHeight="1" x14ac:dyDescent="0.15">
      <c r="A1" s="104" t="s">
        <v>47</v>
      </c>
      <c r="B1" s="104"/>
      <c r="C1" s="104"/>
      <c r="D1" s="104"/>
      <c r="E1" s="104"/>
      <c r="F1" s="104"/>
      <c r="G1" s="51" t="s">
        <v>4</v>
      </c>
      <c r="H1" s="40" t="s">
        <v>53</v>
      </c>
    </row>
    <row r="2" spans="1:8" s="3" customFormat="1" ht="24" customHeight="1" x14ac:dyDescent="0.15">
      <c r="A2" s="87" t="s">
        <v>44</v>
      </c>
      <c r="B2" s="87"/>
      <c r="C2" s="87"/>
      <c r="D2" s="87"/>
      <c r="E2" s="87"/>
      <c r="F2" s="87"/>
      <c r="G2" s="52" t="s">
        <v>10</v>
      </c>
      <c r="H2" s="130">
        <v>45536</v>
      </c>
    </row>
    <row r="3" spans="1:8" s="18" customFormat="1" ht="24" customHeight="1" x14ac:dyDescent="0.15">
      <c r="A3" s="53" t="s">
        <v>20</v>
      </c>
      <c r="B3" s="85"/>
      <c r="C3" s="85"/>
      <c r="D3" s="86"/>
      <c r="E3" s="39" t="s">
        <v>46</v>
      </c>
      <c r="F3" s="39"/>
      <c r="G3" s="17" t="s">
        <v>45</v>
      </c>
      <c r="H3" s="45"/>
    </row>
    <row r="4" spans="1:8" s="4" customFormat="1" ht="32.25" customHeight="1" thickBot="1" x14ac:dyDescent="0.2">
      <c r="A4" s="54" t="s">
        <v>12</v>
      </c>
      <c r="B4" s="55" t="s">
        <v>27</v>
      </c>
      <c r="C4" s="56" t="s">
        <v>28</v>
      </c>
      <c r="D4" s="57" t="s">
        <v>29</v>
      </c>
      <c r="E4" s="58" t="s">
        <v>30</v>
      </c>
      <c r="F4" s="59" t="s">
        <v>37</v>
      </c>
      <c r="G4" s="107" t="s">
        <v>38</v>
      </c>
      <c r="H4" s="108"/>
    </row>
    <row r="5" spans="1:8" ht="24" customHeight="1" thickTop="1" thickBot="1" x14ac:dyDescent="0.25">
      <c r="A5" s="60">
        <v>1</v>
      </c>
      <c r="B5" s="19">
        <v>40</v>
      </c>
      <c r="C5" s="20">
        <v>28</v>
      </c>
      <c r="D5" s="61">
        <f>IF(B5="","",B5-C5)</f>
        <v>12</v>
      </c>
      <c r="E5" s="21">
        <v>25</v>
      </c>
      <c r="F5" s="22">
        <v>0.2</v>
      </c>
      <c r="G5" s="109"/>
      <c r="H5" s="110"/>
    </row>
    <row r="6" spans="1:8" ht="24" customHeight="1" thickTop="1" thickBot="1" x14ac:dyDescent="0.25">
      <c r="A6" s="62">
        <v>2</v>
      </c>
      <c r="B6" s="23">
        <v>40</v>
      </c>
      <c r="C6" s="24">
        <v>27</v>
      </c>
      <c r="D6" s="63">
        <f t="shared" ref="D6:D35" si="0">IF(B6="","",B6-C6)</f>
        <v>13</v>
      </c>
      <c r="E6" s="21">
        <v>25</v>
      </c>
      <c r="F6" s="25">
        <v>0.15</v>
      </c>
      <c r="G6" s="88"/>
      <c r="H6" s="89"/>
    </row>
    <row r="7" spans="1:8" ht="24" customHeight="1" thickTop="1" thickBot="1" x14ac:dyDescent="0.25">
      <c r="A7" s="62">
        <v>3</v>
      </c>
      <c r="B7" s="23">
        <v>40</v>
      </c>
      <c r="C7" s="24">
        <v>27</v>
      </c>
      <c r="D7" s="63">
        <f t="shared" si="0"/>
        <v>13</v>
      </c>
      <c r="E7" s="21">
        <v>25</v>
      </c>
      <c r="F7" s="25">
        <v>0.13</v>
      </c>
      <c r="G7" s="88"/>
      <c r="H7" s="89"/>
    </row>
    <row r="8" spans="1:8" ht="24" customHeight="1" thickTop="1" thickBot="1" x14ac:dyDescent="0.25">
      <c r="A8" s="62">
        <v>4</v>
      </c>
      <c r="B8" s="23">
        <v>40</v>
      </c>
      <c r="C8" s="24">
        <v>26</v>
      </c>
      <c r="D8" s="63">
        <f t="shared" si="0"/>
        <v>14</v>
      </c>
      <c r="E8" s="21">
        <v>25</v>
      </c>
      <c r="F8" s="25">
        <v>0.19</v>
      </c>
      <c r="G8" s="88"/>
      <c r="H8" s="89"/>
    </row>
    <row r="9" spans="1:8" ht="24" customHeight="1" thickTop="1" thickBot="1" x14ac:dyDescent="0.25">
      <c r="A9" s="62">
        <v>5</v>
      </c>
      <c r="B9" s="23">
        <v>40</v>
      </c>
      <c r="C9" s="24">
        <v>25</v>
      </c>
      <c r="D9" s="63">
        <f t="shared" si="0"/>
        <v>15</v>
      </c>
      <c r="E9" s="21">
        <v>25</v>
      </c>
      <c r="F9" s="25">
        <v>0.24</v>
      </c>
      <c r="G9" s="88"/>
      <c r="H9" s="89"/>
    </row>
    <row r="10" spans="1:8" ht="24" customHeight="1" thickTop="1" thickBot="1" x14ac:dyDescent="0.25">
      <c r="A10" s="62">
        <v>6</v>
      </c>
      <c r="B10" s="23">
        <v>40</v>
      </c>
      <c r="C10" s="24">
        <v>32</v>
      </c>
      <c r="D10" s="63">
        <f t="shared" si="0"/>
        <v>8</v>
      </c>
      <c r="E10" s="21">
        <v>25</v>
      </c>
      <c r="F10" s="25">
        <v>0.15</v>
      </c>
      <c r="G10" s="88"/>
      <c r="H10" s="89"/>
    </row>
    <row r="11" spans="1:8" ht="24" customHeight="1" thickTop="1" thickBot="1" x14ac:dyDescent="0.25">
      <c r="A11" s="62">
        <v>7</v>
      </c>
      <c r="B11" s="23">
        <v>40</v>
      </c>
      <c r="C11" s="24">
        <v>31</v>
      </c>
      <c r="D11" s="63">
        <f t="shared" si="0"/>
        <v>9</v>
      </c>
      <c r="E11" s="21">
        <v>25</v>
      </c>
      <c r="F11" s="25">
        <v>0.08</v>
      </c>
      <c r="G11" s="88"/>
      <c r="H11" s="89"/>
    </row>
    <row r="12" spans="1:8" ht="24" customHeight="1" thickTop="1" thickBot="1" x14ac:dyDescent="0.25">
      <c r="A12" s="62">
        <v>8</v>
      </c>
      <c r="B12" s="23">
        <v>40</v>
      </c>
      <c r="C12" s="24">
        <v>30</v>
      </c>
      <c r="D12" s="63">
        <f t="shared" si="0"/>
        <v>10</v>
      </c>
      <c r="E12" s="21">
        <v>25</v>
      </c>
      <c r="F12" s="25">
        <v>0.05</v>
      </c>
      <c r="G12" s="88"/>
      <c r="H12" s="89"/>
    </row>
    <row r="13" spans="1:8" ht="24" customHeight="1" thickTop="1" thickBot="1" x14ac:dyDescent="0.25">
      <c r="A13" s="62">
        <v>9</v>
      </c>
      <c r="B13" s="23">
        <v>40</v>
      </c>
      <c r="C13" s="24">
        <v>30</v>
      </c>
      <c r="D13" s="63">
        <f t="shared" si="0"/>
        <v>10</v>
      </c>
      <c r="E13" s="21">
        <v>25</v>
      </c>
      <c r="F13" s="25">
        <v>0.11</v>
      </c>
      <c r="G13" s="88"/>
      <c r="H13" s="89"/>
    </row>
    <row r="14" spans="1:8" ht="24" customHeight="1" thickTop="1" thickBot="1" x14ac:dyDescent="0.25">
      <c r="A14" s="62">
        <v>10</v>
      </c>
      <c r="B14" s="23">
        <v>40</v>
      </c>
      <c r="C14" s="24">
        <v>29</v>
      </c>
      <c r="D14" s="63">
        <f t="shared" si="0"/>
        <v>11</v>
      </c>
      <c r="E14" s="21">
        <v>25</v>
      </c>
      <c r="F14" s="25">
        <v>0.21</v>
      </c>
      <c r="G14" s="88"/>
      <c r="H14" s="89"/>
    </row>
    <row r="15" spans="1:8" ht="24" customHeight="1" thickTop="1" thickBot="1" x14ac:dyDescent="0.25">
      <c r="A15" s="62">
        <v>11</v>
      </c>
      <c r="B15" s="23">
        <v>40</v>
      </c>
      <c r="C15" s="24">
        <v>29</v>
      </c>
      <c r="D15" s="63">
        <f t="shared" si="0"/>
        <v>11</v>
      </c>
      <c r="E15" s="21">
        <v>25</v>
      </c>
      <c r="F15" s="25">
        <v>0.21</v>
      </c>
      <c r="G15" s="88"/>
      <c r="H15" s="89"/>
    </row>
    <row r="16" spans="1:8" ht="24" customHeight="1" thickTop="1" thickBot="1" x14ac:dyDescent="0.25">
      <c r="A16" s="62">
        <v>12</v>
      </c>
      <c r="B16" s="23">
        <v>40</v>
      </c>
      <c r="C16" s="24">
        <v>29</v>
      </c>
      <c r="D16" s="63">
        <f t="shared" si="0"/>
        <v>11</v>
      </c>
      <c r="E16" s="21">
        <v>25</v>
      </c>
      <c r="F16" s="25">
        <v>0.24</v>
      </c>
      <c r="G16" s="88"/>
      <c r="H16" s="89"/>
    </row>
    <row r="17" spans="1:8" ht="24" customHeight="1" thickTop="1" thickBot="1" x14ac:dyDescent="0.25">
      <c r="A17" s="62">
        <v>13</v>
      </c>
      <c r="B17" s="23">
        <v>40</v>
      </c>
      <c r="C17" s="24">
        <v>29</v>
      </c>
      <c r="D17" s="63">
        <f t="shared" si="0"/>
        <v>11</v>
      </c>
      <c r="E17" s="21">
        <v>25</v>
      </c>
      <c r="F17" s="25">
        <v>0.09</v>
      </c>
      <c r="G17" s="88"/>
      <c r="H17" s="89"/>
    </row>
    <row r="18" spans="1:8" ht="24" customHeight="1" thickTop="1" thickBot="1" x14ac:dyDescent="0.25">
      <c r="A18" s="62">
        <v>14</v>
      </c>
      <c r="B18" s="23">
        <v>40</v>
      </c>
      <c r="C18" s="24">
        <v>27</v>
      </c>
      <c r="D18" s="63">
        <f t="shared" si="0"/>
        <v>13</v>
      </c>
      <c r="E18" s="21">
        <v>25</v>
      </c>
      <c r="F18" s="25">
        <v>0.12</v>
      </c>
      <c r="G18" s="88"/>
      <c r="H18" s="89"/>
    </row>
    <row r="19" spans="1:8" ht="24" customHeight="1" thickTop="1" thickBot="1" x14ac:dyDescent="0.25">
      <c r="A19" s="62">
        <v>15</v>
      </c>
      <c r="B19" s="23">
        <v>40</v>
      </c>
      <c r="C19" s="24">
        <v>27</v>
      </c>
      <c r="D19" s="63">
        <f t="shared" si="0"/>
        <v>13</v>
      </c>
      <c r="E19" s="21">
        <v>25</v>
      </c>
      <c r="F19" s="25">
        <v>0.28000000000000003</v>
      </c>
      <c r="G19" s="88"/>
      <c r="H19" s="89"/>
    </row>
    <row r="20" spans="1:8" ht="24" customHeight="1" thickTop="1" thickBot="1" x14ac:dyDescent="0.25">
      <c r="A20" s="62">
        <v>16</v>
      </c>
      <c r="B20" s="23">
        <v>40</v>
      </c>
      <c r="C20" s="24">
        <v>26</v>
      </c>
      <c r="D20" s="63">
        <f t="shared" si="0"/>
        <v>14</v>
      </c>
      <c r="E20" s="21">
        <v>25</v>
      </c>
      <c r="F20" s="25">
        <v>0.22</v>
      </c>
      <c r="G20" s="88"/>
      <c r="H20" s="89"/>
    </row>
    <row r="21" spans="1:8" ht="24" customHeight="1" thickTop="1" thickBot="1" x14ac:dyDescent="0.25">
      <c r="A21" s="62">
        <v>17</v>
      </c>
      <c r="B21" s="23">
        <v>40</v>
      </c>
      <c r="C21" s="24">
        <v>26</v>
      </c>
      <c r="D21" s="63">
        <f t="shared" si="0"/>
        <v>14</v>
      </c>
      <c r="E21" s="21">
        <v>25</v>
      </c>
      <c r="F21" s="25">
        <v>0.26</v>
      </c>
      <c r="G21" s="88"/>
      <c r="H21" s="89"/>
    </row>
    <row r="22" spans="1:8" ht="24" customHeight="1" thickTop="1" thickBot="1" x14ac:dyDescent="0.25">
      <c r="A22" s="62">
        <v>18</v>
      </c>
      <c r="B22" s="23">
        <v>40</v>
      </c>
      <c r="C22" s="24">
        <v>25</v>
      </c>
      <c r="D22" s="63">
        <f t="shared" si="0"/>
        <v>15</v>
      </c>
      <c r="E22" s="21">
        <v>25</v>
      </c>
      <c r="F22" s="25">
        <v>0.18</v>
      </c>
      <c r="G22" s="88"/>
      <c r="H22" s="89"/>
    </row>
    <row r="23" spans="1:8" ht="24" customHeight="1" thickTop="1" thickBot="1" x14ac:dyDescent="0.25">
      <c r="A23" s="62">
        <v>19</v>
      </c>
      <c r="B23" s="23">
        <v>40</v>
      </c>
      <c r="C23" s="24">
        <v>31</v>
      </c>
      <c r="D23" s="63">
        <f t="shared" si="0"/>
        <v>9</v>
      </c>
      <c r="E23" s="21">
        <v>25</v>
      </c>
      <c r="F23" s="25">
        <v>0.15</v>
      </c>
      <c r="G23" s="88"/>
      <c r="H23" s="89"/>
    </row>
    <row r="24" spans="1:8" ht="24" customHeight="1" thickTop="1" thickBot="1" x14ac:dyDescent="0.25">
      <c r="A24" s="62">
        <v>20</v>
      </c>
      <c r="B24" s="23">
        <v>40</v>
      </c>
      <c r="C24" s="24">
        <v>31</v>
      </c>
      <c r="D24" s="63">
        <f t="shared" si="0"/>
        <v>9</v>
      </c>
      <c r="E24" s="21">
        <v>25</v>
      </c>
      <c r="F24" s="25">
        <v>0.14000000000000001</v>
      </c>
      <c r="G24" s="88"/>
      <c r="H24" s="89"/>
    </row>
    <row r="25" spans="1:8" ht="24" customHeight="1" thickTop="1" thickBot="1" x14ac:dyDescent="0.25">
      <c r="A25" s="62">
        <v>21</v>
      </c>
      <c r="B25" s="23">
        <v>40</v>
      </c>
      <c r="C25" s="24">
        <v>29</v>
      </c>
      <c r="D25" s="63">
        <f t="shared" si="0"/>
        <v>11</v>
      </c>
      <c r="E25" s="21">
        <v>25</v>
      </c>
      <c r="F25" s="25">
        <v>7.0000000000000007E-2</v>
      </c>
      <c r="G25" s="88"/>
      <c r="H25" s="89"/>
    </row>
    <row r="26" spans="1:8" ht="24" customHeight="1" thickTop="1" thickBot="1" x14ac:dyDescent="0.25">
      <c r="A26" s="62">
        <v>22</v>
      </c>
      <c r="B26" s="23">
        <v>40</v>
      </c>
      <c r="C26" s="24">
        <v>29</v>
      </c>
      <c r="D26" s="63">
        <f t="shared" si="0"/>
        <v>11</v>
      </c>
      <c r="E26" s="21">
        <v>25</v>
      </c>
      <c r="F26" s="25">
        <v>0.14000000000000001</v>
      </c>
      <c r="G26" s="88"/>
      <c r="H26" s="89"/>
    </row>
    <row r="27" spans="1:8" ht="24" customHeight="1" thickTop="1" thickBot="1" x14ac:dyDescent="0.25">
      <c r="A27" s="62">
        <v>23</v>
      </c>
      <c r="B27" s="23">
        <v>40</v>
      </c>
      <c r="C27" s="24">
        <v>28</v>
      </c>
      <c r="D27" s="63">
        <f t="shared" si="0"/>
        <v>12</v>
      </c>
      <c r="E27" s="21">
        <v>25</v>
      </c>
      <c r="F27" s="25">
        <v>0.08</v>
      </c>
      <c r="G27" s="88"/>
      <c r="H27" s="89"/>
    </row>
    <row r="28" spans="1:8" ht="24" customHeight="1" thickTop="1" thickBot="1" x14ac:dyDescent="0.25">
      <c r="A28" s="62">
        <v>24</v>
      </c>
      <c r="B28" s="23">
        <v>40</v>
      </c>
      <c r="C28" s="24">
        <v>28</v>
      </c>
      <c r="D28" s="63">
        <f t="shared" si="0"/>
        <v>12</v>
      </c>
      <c r="E28" s="21">
        <v>25</v>
      </c>
      <c r="F28" s="25">
        <v>0.2</v>
      </c>
      <c r="G28" s="88"/>
      <c r="H28" s="89"/>
    </row>
    <row r="29" spans="1:8" ht="24" customHeight="1" thickTop="1" thickBot="1" x14ac:dyDescent="0.25">
      <c r="A29" s="62">
        <v>25</v>
      </c>
      <c r="B29" s="23">
        <v>40</v>
      </c>
      <c r="C29" s="24">
        <v>28</v>
      </c>
      <c r="D29" s="63">
        <f t="shared" si="0"/>
        <v>12</v>
      </c>
      <c r="E29" s="21">
        <v>25</v>
      </c>
      <c r="F29" s="25">
        <v>0.12</v>
      </c>
      <c r="G29" s="88"/>
      <c r="H29" s="89"/>
    </row>
    <row r="30" spans="1:8" ht="24" customHeight="1" thickTop="1" thickBot="1" x14ac:dyDescent="0.25">
      <c r="A30" s="62">
        <v>26</v>
      </c>
      <c r="B30" s="23">
        <v>40</v>
      </c>
      <c r="C30" s="24">
        <v>28</v>
      </c>
      <c r="D30" s="63">
        <f t="shared" si="0"/>
        <v>12</v>
      </c>
      <c r="E30" s="21">
        <v>25</v>
      </c>
      <c r="F30" s="25">
        <v>0.05</v>
      </c>
      <c r="G30" s="88"/>
      <c r="H30" s="89"/>
    </row>
    <row r="31" spans="1:8" ht="24" customHeight="1" thickTop="1" thickBot="1" x14ac:dyDescent="0.25">
      <c r="A31" s="62">
        <v>27</v>
      </c>
      <c r="B31" s="23">
        <v>40</v>
      </c>
      <c r="C31" s="24">
        <v>26</v>
      </c>
      <c r="D31" s="63">
        <f t="shared" si="0"/>
        <v>14</v>
      </c>
      <c r="E31" s="21">
        <v>25</v>
      </c>
      <c r="F31" s="25">
        <v>0.13</v>
      </c>
      <c r="G31" s="88"/>
      <c r="H31" s="89"/>
    </row>
    <row r="32" spans="1:8" ht="24" customHeight="1" thickTop="1" thickBot="1" x14ac:dyDescent="0.25">
      <c r="A32" s="62">
        <v>28</v>
      </c>
      <c r="B32" s="23">
        <v>40</v>
      </c>
      <c r="C32" s="24">
        <v>26</v>
      </c>
      <c r="D32" s="63">
        <f t="shared" si="0"/>
        <v>14</v>
      </c>
      <c r="E32" s="21">
        <v>25</v>
      </c>
      <c r="F32" s="25">
        <v>0.2</v>
      </c>
      <c r="G32" s="88"/>
      <c r="H32" s="89"/>
    </row>
    <row r="33" spans="1:9" ht="24" customHeight="1" thickTop="1" thickBot="1" x14ac:dyDescent="0.25">
      <c r="A33" s="62">
        <v>29</v>
      </c>
      <c r="B33" s="23">
        <v>40</v>
      </c>
      <c r="C33" s="24">
        <v>31</v>
      </c>
      <c r="D33" s="63">
        <f t="shared" si="0"/>
        <v>9</v>
      </c>
      <c r="E33" s="21">
        <v>25</v>
      </c>
      <c r="F33" s="25">
        <v>0.27</v>
      </c>
      <c r="G33" s="88"/>
      <c r="H33" s="89"/>
    </row>
    <row r="34" spans="1:9" ht="24" customHeight="1" thickTop="1" thickBot="1" x14ac:dyDescent="0.25">
      <c r="A34" s="62">
        <v>30</v>
      </c>
      <c r="B34" s="23">
        <v>40</v>
      </c>
      <c r="C34" s="24">
        <v>29</v>
      </c>
      <c r="D34" s="63">
        <f t="shared" si="0"/>
        <v>11</v>
      </c>
      <c r="E34" s="21">
        <v>25</v>
      </c>
      <c r="F34" s="25">
        <v>0.23</v>
      </c>
      <c r="G34" s="88"/>
      <c r="H34" s="89"/>
    </row>
    <row r="35" spans="1:9" ht="24" customHeight="1" thickTop="1" thickBot="1" x14ac:dyDescent="0.25">
      <c r="A35" s="64">
        <v>31</v>
      </c>
      <c r="B35" s="26"/>
      <c r="C35" s="27"/>
      <c r="D35" s="65" t="str">
        <f t="shared" si="0"/>
        <v/>
      </c>
      <c r="E35" s="21"/>
      <c r="F35" s="28"/>
      <c r="G35" s="90"/>
      <c r="H35" s="91"/>
    </row>
    <row r="36" spans="1:9" s="4" customFormat="1" ht="24" customHeight="1" thickTop="1" x14ac:dyDescent="0.15">
      <c r="A36" s="120" t="s">
        <v>26</v>
      </c>
      <c r="B36" s="121"/>
      <c r="C36" s="121"/>
      <c r="D36" s="121"/>
      <c r="E36" s="122"/>
      <c r="F36" s="120" t="s">
        <v>14</v>
      </c>
      <c r="G36" s="121"/>
      <c r="H36" s="122"/>
    </row>
    <row r="37" spans="1:9" s="30" customFormat="1" ht="28.5" customHeight="1" x14ac:dyDescent="0.15">
      <c r="A37" s="102" t="s">
        <v>17</v>
      </c>
      <c r="B37" s="103"/>
      <c r="C37" s="103"/>
      <c r="D37" s="103"/>
      <c r="E37" s="29" t="s">
        <v>7</v>
      </c>
      <c r="F37" s="66" t="s">
        <v>19</v>
      </c>
      <c r="G37" s="103" t="s">
        <v>22</v>
      </c>
      <c r="H37" s="125"/>
    </row>
    <row r="38" spans="1:9" s="30" customFormat="1" ht="24" customHeight="1" thickBot="1" x14ac:dyDescent="0.2">
      <c r="A38" s="123" t="s">
        <v>18</v>
      </c>
      <c r="B38" s="124"/>
      <c r="C38" s="124"/>
      <c r="D38" s="124"/>
      <c r="E38" s="31" t="s">
        <v>7</v>
      </c>
      <c r="F38" s="37" t="s">
        <v>7</v>
      </c>
      <c r="G38" s="105" t="s">
        <v>7</v>
      </c>
      <c r="H38" s="106"/>
    </row>
    <row r="39" spans="1:9" s="4" customFormat="1" ht="24" customHeight="1" thickTop="1" thickBot="1" x14ac:dyDescent="0.2">
      <c r="A39" s="116" t="s">
        <v>31</v>
      </c>
      <c r="B39" s="117"/>
      <c r="C39" s="117"/>
      <c r="D39" s="117"/>
      <c r="E39" s="118"/>
      <c r="F39" s="113" t="s">
        <v>51</v>
      </c>
      <c r="G39" s="114"/>
      <c r="H39" s="115"/>
    </row>
    <row r="40" spans="1:9" s="4" customFormat="1" ht="24" customHeight="1" thickTop="1" thickBot="1" x14ac:dyDescent="0.2">
      <c r="A40" s="95" t="s">
        <v>32</v>
      </c>
      <c r="B40" s="96"/>
      <c r="C40" s="96"/>
      <c r="D40" s="96"/>
      <c r="E40" s="97"/>
      <c r="F40" s="113" t="s">
        <v>15</v>
      </c>
      <c r="G40" s="115"/>
      <c r="H40" s="129">
        <v>45510</v>
      </c>
    </row>
    <row r="41" spans="1:9" s="4" customFormat="1" ht="27.75" customHeight="1" thickTop="1" thickBot="1" x14ac:dyDescent="0.2">
      <c r="A41" s="98" t="s">
        <v>33</v>
      </c>
      <c r="B41" s="99"/>
      <c r="C41" s="99"/>
      <c r="D41" s="99"/>
      <c r="E41" s="100"/>
      <c r="F41" s="113" t="s">
        <v>52</v>
      </c>
      <c r="G41" s="115"/>
      <c r="H41" s="32" t="s">
        <v>16</v>
      </c>
      <c r="I41" s="44"/>
    </row>
    <row r="42" spans="1:9" s="4" customFormat="1" ht="24" customHeight="1" thickTop="1" x14ac:dyDescent="0.15">
      <c r="A42" s="126" t="s">
        <v>35</v>
      </c>
      <c r="B42" s="126"/>
      <c r="C42" s="126"/>
      <c r="D42" s="126"/>
      <c r="E42" s="126"/>
      <c r="F42" s="127"/>
      <c r="G42" s="127"/>
      <c r="H42" s="127"/>
      <c r="I42" s="128"/>
    </row>
    <row r="43" spans="1:9" s="4" customFormat="1" ht="24" customHeight="1" x14ac:dyDescent="0.15">
      <c r="A43" s="111" t="s">
        <v>34</v>
      </c>
      <c r="B43" s="112"/>
      <c r="C43" s="112"/>
      <c r="D43" s="112"/>
      <c r="E43" s="112"/>
      <c r="F43" s="112"/>
      <c r="G43" s="112"/>
      <c r="H43" s="112"/>
      <c r="I43" s="112"/>
    </row>
    <row r="44" spans="1:9" ht="24" customHeight="1" x14ac:dyDescent="0.15">
      <c r="A44" s="101" t="s">
        <v>13</v>
      </c>
      <c r="B44" s="101"/>
      <c r="C44" s="101"/>
      <c r="D44" s="101"/>
      <c r="E44" s="101"/>
      <c r="F44" s="101"/>
      <c r="G44" s="101"/>
      <c r="H44" s="101"/>
    </row>
    <row r="45" spans="1:9" ht="24" customHeight="1" x14ac:dyDescent="0.15">
      <c r="A45" s="87" t="s">
        <v>47</v>
      </c>
      <c r="B45" s="87"/>
      <c r="C45" s="87"/>
      <c r="D45" s="87"/>
      <c r="E45" s="87"/>
      <c r="F45" s="87"/>
      <c r="G45" s="87"/>
      <c r="H45" s="67" t="s">
        <v>23</v>
      </c>
      <c r="I45" s="46"/>
    </row>
    <row r="46" spans="1:9" ht="41.5" customHeight="1" x14ac:dyDescent="0.15">
      <c r="A46" s="68" t="s">
        <v>20</v>
      </c>
      <c r="B46" s="92"/>
      <c r="C46" s="92"/>
      <c r="D46" s="5" t="s">
        <v>9</v>
      </c>
      <c r="E46" s="41"/>
      <c r="F46" s="69" t="s">
        <v>10</v>
      </c>
      <c r="G46" s="5"/>
      <c r="H46" s="38" t="s">
        <v>43</v>
      </c>
      <c r="I46" s="40">
        <v>1</v>
      </c>
    </row>
    <row r="47" spans="1:9" ht="24" customHeight="1" thickBot="1" x14ac:dyDescent="0.2">
      <c r="A47" s="1"/>
    </row>
    <row r="48" spans="1:9" ht="66.75" customHeight="1" thickTop="1" x14ac:dyDescent="0.15">
      <c r="A48" s="70" t="s">
        <v>6</v>
      </c>
      <c r="B48" s="71" t="s">
        <v>24</v>
      </c>
      <c r="C48" s="72" t="s">
        <v>21</v>
      </c>
      <c r="D48" s="73" t="s">
        <v>8</v>
      </c>
      <c r="E48" s="74" t="s">
        <v>0</v>
      </c>
      <c r="F48" s="75" t="s">
        <v>1</v>
      </c>
      <c r="G48" s="76" t="s">
        <v>5</v>
      </c>
      <c r="H48" s="76" t="s">
        <v>25</v>
      </c>
      <c r="I48" s="76" t="s">
        <v>36</v>
      </c>
    </row>
    <row r="49" spans="1:9" ht="24" customHeight="1" thickBot="1" x14ac:dyDescent="0.2">
      <c r="A49" s="77"/>
      <c r="B49" s="78" t="s">
        <v>39</v>
      </c>
      <c r="C49" s="79" t="s">
        <v>40</v>
      </c>
      <c r="D49" s="80" t="s">
        <v>2</v>
      </c>
      <c r="E49" s="78" t="s">
        <v>41</v>
      </c>
      <c r="F49" s="79"/>
      <c r="G49" s="81" t="s">
        <v>3</v>
      </c>
      <c r="H49" s="82" t="s">
        <v>7</v>
      </c>
      <c r="I49" s="82" t="s">
        <v>42</v>
      </c>
    </row>
    <row r="50" spans="1:9" ht="24" customHeight="1" thickTop="1" thickBot="1" x14ac:dyDescent="0.25">
      <c r="A50" s="60">
        <v>1</v>
      </c>
      <c r="B50" s="6">
        <v>1.91</v>
      </c>
      <c r="C50" s="7">
        <v>26</v>
      </c>
      <c r="D50" s="42">
        <f>IF(B50="","",B50*C50)</f>
        <v>49.66</v>
      </c>
      <c r="E50" s="8">
        <v>3.7</v>
      </c>
      <c r="F50" s="9">
        <v>5.25</v>
      </c>
      <c r="G50" s="42">
        <f>IF(B50="","",IF(E50&lt;12.5,(0.353*$I$46)*(12.006+EXP(2.46-0.073*E50+0.125*B50+0.389*F50)),(0.361*$I$46)*(-2.261+EXP(2.69-0.065*E50+0.111*B50+0.361*F50))))</f>
        <v>35.102806947347489</v>
      </c>
      <c r="H50" s="47" t="str">
        <f>IF(D50="","",IF(D50&gt;=G50,"YES","NO"))</f>
        <v>YES</v>
      </c>
      <c r="I50" s="47"/>
    </row>
    <row r="51" spans="1:9" ht="24" customHeight="1" thickTop="1" thickBot="1" x14ac:dyDescent="0.25">
      <c r="A51" s="62">
        <v>2</v>
      </c>
      <c r="B51" s="10">
        <v>1.95</v>
      </c>
      <c r="C51" s="7">
        <v>26</v>
      </c>
      <c r="D51" s="43">
        <f t="shared" ref="D51:D80" si="1">IF(B51="","",B51*C51)</f>
        <v>50.699999999999996</v>
      </c>
      <c r="E51" s="11">
        <v>3.6</v>
      </c>
      <c r="F51" s="12">
        <v>5.31</v>
      </c>
      <c r="G51" s="43">
        <f t="shared" ref="G51:G80" si="2">IF(B51="","",IF(E51&lt;12.5,(0.353*$I$46)*(12.006+EXP(2.46-0.073*E51+0.125*B51+0.389*F51)),(0.361*$I$46)*(-2.261+EXP(2.69-0.065*E51+0.111*B51+0.361*F51))))</f>
        <v>36.222661738798401</v>
      </c>
      <c r="H51" s="48" t="str">
        <f t="shared" ref="H51:H80" si="3">IF(D51="","",IF(D51&gt;=G51,"YES","NO"))</f>
        <v>YES</v>
      </c>
      <c r="I51" s="48"/>
    </row>
    <row r="52" spans="1:9" ht="24" customHeight="1" thickTop="1" thickBot="1" x14ac:dyDescent="0.25">
      <c r="A52" s="62">
        <v>3</v>
      </c>
      <c r="B52" s="10">
        <v>2</v>
      </c>
      <c r="C52" s="7">
        <v>26</v>
      </c>
      <c r="D52" s="43">
        <f t="shared" si="1"/>
        <v>52</v>
      </c>
      <c r="E52" s="11">
        <v>3.6</v>
      </c>
      <c r="F52" s="12">
        <v>5.19</v>
      </c>
      <c r="G52" s="43">
        <f t="shared" si="2"/>
        <v>34.955318603871163</v>
      </c>
      <c r="H52" s="48" t="str">
        <f t="shared" si="3"/>
        <v>YES</v>
      </c>
      <c r="I52" s="48"/>
    </row>
    <row r="53" spans="1:9" ht="24" customHeight="1" thickTop="1" thickBot="1" x14ac:dyDescent="0.25">
      <c r="A53" s="62">
        <v>4</v>
      </c>
      <c r="B53" s="10">
        <v>2.06</v>
      </c>
      <c r="C53" s="7">
        <v>26</v>
      </c>
      <c r="D53" s="43">
        <f t="shared" si="1"/>
        <v>53.56</v>
      </c>
      <c r="E53" s="11">
        <v>4</v>
      </c>
      <c r="F53" s="12">
        <v>5.24</v>
      </c>
      <c r="G53" s="43">
        <f t="shared" si="2"/>
        <v>34.886282597144579</v>
      </c>
      <c r="H53" s="48" t="str">
        <f t="shared" si="3"/>
        <v>YES</v>
      </c>
      <c r="I53" s="48"/>
    </row>
    <row r="54" spans="1:9" ht="24" customHeight="1" thickTop="1" thickBot="1" x14ac:dyDescent="0.25">
      <c r="A54" s="62">
        <v>5</v>
      </c>
      <c r="B54" s="10">
        <v>2.09</v>
      </c>
      <c r="C54" s="7">
        <v>26</v>
      </c>
      <c r="D54" s="43">
        <f t="shared" si="1"/>
        <v>54.339999999999996</v>
      </c>
      <c r="E54" s="11">
        <v>3.9</v>
      </c>
      <c r="F54" s="12">
        <v>5.2</v>
      </c>
      <c r="G54" s="43">
        <f t="shared" si="2"/>
        <v>34.748370600126641</v>
      </c>
      <c r="H54" s="48" t="str">
        <f t="shared" si="3"/>
        <v>YES</v>
      </c>
      <c r="I54" s="48"/>
    </row>
    <row r="55" spans="1:9" ht="24" customHeight="1" thickTop="1" thickBot="1" x14ac:dyDescent="0.25">
      <c r="A55" s="62">
        <v>6</v>
      </c>
      <c r="B55" s="10">
        <v>2.13</v>
      </c>
      <c r="C55" s="7">
        <v>26</v>
      </c>
      <c r="D55" s="43">
        <f t="shared" si="1"/>
        <v>55.379999999999995</v>
      </c>
      <c r="E55" s="11">
        <v>4.0999999999999996</v>
      </c>
      <c r="F55" s="12">
        <v>5.23</v>
      </c>
      <c r="G55" s="43">
        <f t="shared" si="2"/>
        <v>34.811592234825945</v>
      </c>
      <c r="H55" s="48" t="str">
        <f t="shared" si="3"/>
        <v>YES</v>
      </c>
      <c r="I55" s="48"/>
    </row>
    <row r="56" spans="1:9" ht="24" customHeight="1" thickTop="1" thickBot="1" x14ac:dyDescent="0.25">
      <c r="A56" s="62">
        <v>7</v>
      </c>
      <c r="B56" s="10">
        <v>2.04</v>
      </c>
      <c r="C56" s="7">
        <v>26</v>
      </c>
      <c r="D56" s="43">
        <f t="shared" si="1"/>
        <v>53.04</v>
      </c>
      <c r="E56" s="11">
        <v>3.6</v>
      </c>
      <c r="F56" s="12">
        <v>5.2</v>
      </c>
      <c r="G56" s="43">
        <f t="shared" si="2"/>
        <v>35.22961194464343</v>
      </c>
      <c r="H56" s="48" t="str">
        <f t="shared" si="3"/>
        <v>YES</v>
      </c>
      <c r="I56" s="48"/>
    </row>
    <row r="57" spans="1:9" ht="24" customHeight="1" thickTop="1" thickBot="1" x14ac:dyDescent="0.25">
      <c r="A57" s="62">
        <v>8</v>
      </c>
      <c r="B57" s="10">
        <v>2.0099999999999998</v>
      </c>
      <c r="C57" s="7">
        <v>26</v>
      </c>
      <c r="D57" s="43">
        <f t="shared" si="1"/>
        <v>52.259999999999991</v>
      </c>
      <c r="E57" s="11">
        <v>3.2</v>
      </c>
      <c r="F57" s="12">
        <v>5.25</v>
      </c>
      <c r="G57" s="43">
        <f>IF(B57="","",IF(E57&lt;12.5,(0.353*$I$46)*(12.006+EXP(2.46-0.073*E57+0.125*B57+0.389*F57)),(0.361*$I$46)*(-2.261+EXP(2.69-0.065*E57+0.111*B57+0.361*F57))))</f>
        <v>36.652842451765132</v>
      </c>
      <c r="H57" s="48" t="str">
        <f t="shared" si="3"/>
        <v>YES</v>
      </c>
      <c r="I57" s="48"/>
    </row>
    <row r="58" spans="1:9" ht="24" customHeight="1" thickTop="1" thickBot="1" x14ac:dyDescent="0.25">
      <c r="A58" s="62">
        <v>9</v>
      </c>
      <c r="B58" s="10">
        <v>1.97</v>
      </c>
      <c r="C58" s="7">
        <v>26</v>
      </c>
      <c r="D58" s="43">
        <f t="shared" si="1"/>
        <v>51.22</v>
      </c>
      <c r="E58" s="11">
        <v>3.3</v>
      </c>
      <c r="F58" s="12">
        <v>5.27</v>
      </c>
      <c r="G58" s="43">
        <f>IF(B58="","",IF(E58&lt;12.5,(0.353*$I$46)*(12.006+EXP(2.46-0.073*E58+0.125*B58+0.389*F58)),(0.361*$I$46)*(-2.261+EXP(2.69-0.065*E58+0.111*B58+0.361*F58))))</f>
        <v>36.506658521807807</v>
      </c>
      <c r="H58" s="48" t="str">
        <f t="shared" si="3"/>
        <v>YES</v>
      </c>
      <c r="I58" s="48"/>
    </row>
    <row r="59" spans="1:9" ht="24" customHeight="1" thickTop="1" thickBot="1" x14ac:dyDescent="0.25">
      <c r="A59" s="62">
        <v>10</v>
      </c>
      <c r="B59" s="10">
        <v>1.96</v>
      </c>
      <c r="C59" s="7">
        <v>26</v>
      </c>
      <c r="D59" s="43">
        <f t="shared" si="1"/>
        <v>50.96</v>
      </c>
      <c r="E59" s="11">
        <v>2.9</v>
      </c>
      <c r="F59" s="12">
        <v>5.22</v>
      </c>
      <c r="G59" s="43">
        <f t="shared" si="2"/>
        <v>36.782110127119523</v>
      </c>
      <c r="H59" s="48" t="str">
        <f t="shared" si="3"/>
        <v>YES</v>
      </c>
      <c r="I59" s="48"/>
    </row>
    <row r="60" spans="1:9" ht="24" customHeight="1" thickTop="1" thickBot="1" x14ac:dyDescent="0.25">
      <c r="A60" s="62">
        <v>11</v>
      </c>
      <c r="B60" s="10">
        <v>2.0499999999999998</v>
      </c>
      <c r="C60" s="7">
        <v>26</v>
      </c>
      <c r="D60" s="43">
        <f t="shared" si="1"/>
        <v>53.3</v>
      </c>
      <c r="E60" s="11">
        <v>2.6</v>
      </c>
      <c r="F60" s="12">
        <v>5.21</v>
      </c>
      <c r="G60" s="43">
        <f t="shared" si="2"/>
        <v>37.748415442847111</v>
      </c>
      <c r="H60" s="48" t="str">
        <f t="shared" si="3"/>
        <v>YES</v>
      </c>
      <c r="I60" s="48"/>
    </row>
    <row r="61" spans="1:9" ht="24" customHeight="1" thickTop="1" thickBot="1" x14ac:dyDescent="0.25">
      <c r="A61" s="62">
        <v>12</v>
      </c>
      <c r="B61" s="10">
        <v>1.96</v>
      </c>
      <c r="C61" s="7">
        <v>26</v>
      </c>
      <c r="D61" s="43">
        <f t="shared" si="1"/>
        <v>50.96</v>
      </c>
      <c r="E61" s="11">
        <v>2.6</v>
      </c>
      <c r="F61" s="12">
        <v>5.24</v>
      </c>
      <c r="G61" s="43">
        <f t="shared" si="2"/>
        <v>37.76249272379517</v>
      </c>
      <c r="H61" s="48" t="str">
        <f t="shared" si="3"/>
        <v>YES</v>
      </c>
      <c r="I61" s="48"/>
    </row>
    <row r="62" spans="1:9" ht="24" customHeight="1" thickTop="1" thickBot="1" x14ac:dyDescent="0.25">
      <c r="A62" s="62">
        <v>13</v>
      </c>
      <c r="B62" s="10">
        <v>1.89</v>
      </c>
      <c r="C62" s="7">
        <v>26</v>
      </c>
      <c r="D62" s="43">
        <f t="shared" si="1"/>
        <v>49.14</v>
      </c>
      <c r="E62" s="11">
        <v>2.2000000000000002</v>
      </c>
      <c r="F62" s="12">
        <v>5.29</v>
      </c>
      <c r="G62" s="43">
        <f t="shared" si="2"/>
        <v>39.127159332004766</v>
      </c>
      <c r="H62" s="48" t="str">
        <f t="shared" si="3"/>
        <v>YES</v>
      </c>
      <c r="I62" s="48"/>
    </row>
    <row r="63" spans="1:9" ht="24" customHeight="1" thickTop="1" thickBot="1" x14ac:dyDescent="0.25">
      <c r="A63" s="62">
        <v>14</v>
      </c>
      <c r="B63" s="10">
        <v>1.93</v>
      </c>
      <c r="C63" s="7">
        <v>26</v>
      </c>
      <c r="D63" s="43">
        <f t="shared" si="1"/>
        <v>50.18</v>
      </c>
      <c r="E63" s="11">
        <v>2.2999999999999998</v>
      </c>
      <c r="F63" s="12">
        <v>5.32</v>
      </c>
      <c r="G63" s="43">
        <f t="shared" si="2"/>
        <v>39.455606018967501</v>
      </c>
      <c r="H63" s="48" t="str">
        <f t="shared" si="3"/>
        <v>YES</v>
      </c>
      <c r="I63" s="48"/>
    </row>
    <row r="64" spans="1:9" ht="24" customHeight="1" thickTop="1" thickBot="1" x14ac:dyDescent="0.25">
      <c r="A64" s="62">
        <v>15</v>
      </c>
      <c r="B64" s="10">
        <v>1.98</v>
      </c>
      <c r="C64" s="7">
        <v>26</v>
      </c>
      <c r="D64" s="43">
        <f t="shared" si="1"/>
        <v>51.48</v>
      </c>
      <c r="E64" s="11">
        <v>2.1</v>
      </c>
      <c r="F64" s="12">
        <v>5.29</v>
      </c>
      <c r="G64" s="43">
        <f t="shared" si="2"/>
        <v>39.780391041369867</v>
      </c>
      <c r="H64" s="48" t="str">
        <f t="shared" si="3"/>
        <v>YES</v>
      </c>
      <c r="I64" s="48"/>
    </row>
    <row r="65" spans="1:9" ht="24" customHeight="1" thickTop="1" thickBot="1" x14ac:dyDescent="0.25">
      <c r="A65" s="62">
        <v>16</v>
      </c>
      <c r="B65" s="10">
        <v>1.99</v>
      </c>
      <c r="C65" s="7">
        <v>26</v>
      </c>
      <c r="D65" s="43">
        <f t="shared" si="1"/>
        <v>51.74</v>
      </c>
      <c r="E65" s="11">
        <v>2</v>
      </c>
      <c r="F65" s="12">
        <v>5.26</v>
      </c>
      <c r="G65" s="43">
        <f t="shared" si="2"/>
        <v>39.669671961061375</v>
      </c>
      <c r="H65" s="48" t="str">
        <f t="shared" si="3"/>
        <v>YES</v>
      </c>
      <c r="I65" s="48"/>
    </row>
    <row r="66" spans="1:9" ht="24" customHeight="1" thickTop="1" thickBot="1" x14ac:dyDescent="0.25">
      <c r="A66" s="62">
        <v>17</v>
      </c>
      <c r="B66" s="10">
        <v>2.0699999999999998</v>
      </c>
      <c r="C66" s="7">
        <v>26</v>
      </c>
      <c r="D66" s="43">
        <f t="shared" si="1"/>
        <v>53.819999999999993</v>
      </c>
      <c r="E66" s="11">
        <v>2.2000000000000002</v>
      </c>
      <c r="F66" s="12">
        <v>5.3</v>
      </c>
      <c r="G66" s="43">
        <f t="shared" si="2"/>
        <v>40.060137635766345</v>
      </c>
      <c r="H66" s="48" t="str">
        <f t="shared" si="3"/>
        <v>YES</v>
      </c>
      <c r="I66" s="48"/>
    </row>
    <row r="67" spans="1:9" ht="24" customHeight="1" thickTop="1" thickBot="1" x14ac:dyDescent="0.25">
      <c r="A67" s="62">
        <v>18</v>
      </c>
      <c r="B67" s="10">
        <v>2.12</v>
      </c>
      <c r="C67" s="7">
        <v>26</v>
      </c>
      <c r="D67" s="43">
        <f t="shared" si="1"/>
        <v>55.120000000000005</v>
      </c>
      <c r="E67" s="11">
        <v>2.1</v>
      </c>
      <c r="F67" s="12">
        <v>5.28</v>
      </c>
      <c r="G67" s="43">
        <f t="shared" si="2"/>
        <v>40.267428147081695</v>
      </c>
      <c r="H67" s="48" t="str">
        <f t="shared" si="3"/>
        <v>YES</v>
      </c>
      <c r="I67" s="48"/>
    </row>
    <row r="68" spans="1:9" ht="24" customHeight="1" thickTop="1" thickBot="1" x14ac:dyDescent="0.25">
      <c r="A68" s="62">
        <v>19</v>
      </c>
      <c r="B68" s="10">
        <v>2.1</v>
      </c>
      <c r="C68" s="7">
        <v>26</v>
      </c>
      <c r="D68" s="43">
        <f t="shared" si="1"/>
        <v>54.6</v>
      </c>
      <c r="E68" s="11">
        <v>2.1</v>
      </c>
      <c r="F68" s="12">
        <v>5.31</v>
      </c>
      <c r="G68" s="43">
        <f t="shared" si="2"/>
        <v>40.599336394632097</v>
      </c>
      <c r="H68" s="48" t="str">
        <f t="shared" si="3"/>
        <v>YES</v>
      </c>
      <c r="I68" s="48"/>
    </row>
    <row r="69" spans="1:9" ht="24" customHeight="1" thickTop="1" thickBot="1" x14ac:dyDescent="0.25">
      <c r="A69" s="62">
        <v>20</v>
      </c>
      <c r="B69" s="10">
        <v>2.15</v>
      </c>
      <c r="C69" s="7">
        <v>26</v>
      </c>
      <c r="D69" s="43">
        <f t="shared" si="1"/>
        <v>55.9</v>
      </c>
      <c r="E69" s="11">
        <v>1.8</v>
      </c>
      <c r="F69" s="12">
        <v>5.25</v>
      </c>
      <c r="G69" s="43">
        <f t="shared" si="2"/>
        <v>40.77465515872197</v>
      </c>
      <c r="H69" s="48" t="str">
        <f t="shared" si="3"/>
        <v>YES</v>
      </c>
      <c r="I69" s="48"/>
    </row>
    <row r="70" spans="1:9" ht="24" customHeight="1" thickTop="1" thickBot="1" x14ac:dyDescent="0.25">
      <c r="A70" s="62">
        <v>21</v>
      </c>
      <c r="B70" s="10">
        <v>2.11</v>
      </c>
      <c r="C70" s="7">
        <v>26</v>
      </c>
      <c r="D70" s="43">
        <f t="shared" si="1"/>
        <v>54.86</v>
      </c>
      <c r="E70" s="11">
        <v>1.5</v>
      </c>
      <c r="F70" s="12">
        <v>5.27</v>
      </c>
      <c r="G70" s="43">
        <f t="shared" si="2"/>
        <v>41.687596249782537</v>
      </c>
      <c r="H70" s="48" t="str">
        <f t="shared" si="3"/>
        <v>YES</v>
      </c>
      <c r="I70" s="48"/>
    </row>
    <row r="71" spans="1:9" ht="24" customHeight="1" thickTop="1" thickBot="1" x14ac:dyDescent="0.25">
      <c r="A71" s="62">
        <v>22</v>
      </c>
      <c r="B71" s="10">
        <v>2.0499999999999998</v>
      </c>
      <c r="C71" s="7">
        <v>26</v>
      </c>
      <c r="D71" s="43">
        <f t="shared" si="1"/>
        <v>53.3</v>
      </c>
      <c r="E71" s="11">
        <v>1.2</v>
      </c>
      <c r="F71" s="12">
        <v>5.28</v>
      </c>
      <c r="G71" s="43">
        <f t="shared" si="2"/>
        <v>42.378849447500492</v>
      </c>
      <c r="H71" s="48" t="str">
        <f t="shared" si="3"/>
        <v>YES</v>
      </c>
      <c r="I71" s="48"/>
    </row>
    <row r="72" spans="1:9" ht="24" customHeight="1" thickTop="1" thickBot="1" x14ac:dyDescent="0.25">
      <c r="A72" s="62">
        <v>23</v>
      </c>
      <c r="B72" s="10">
        <v>1.93</v>
      </c>
      <c r="C72" s="7">
        <v>26</v>
      </c>
      <c r="D72" s="43">
        <f t="shared" si="1"/>
        <v>50.18</v>
      </c>
      <c r="E72" s="11">
        <v>1.4</v>
      </c>
      <c r="F72" s="12">
        <v>5.22</v>
      </c>
      <c r="G72" s="43">
        <f t="shared" si="2"/>
        <v>40.412195745817222</v>
      </c>
      <c r="H72" s="48" t="str">
        <f t="shared" si="3"/>
        <v>YES</v>
      </c>
      <c r="I72" s="48"/>
    </row>
    <row r="73" spans="1:9" ht="24" customHeight="1" thickTop="1" thickBot="1" x14ac:dyDescent="0.25">
      <c r="A73" s="62">
        <v>24</v>
      </c>
      <c r="B73" s="10">
        <v>1.96</v>
      </c>
      <c r="C73" s="7">
        <v>26</v>
      </c>
      <c r="D73" s="43">
        <f t="shared" si="1"/>
        <v>50.96</v>
      </c>
      <c r="E73" s="11">
        <v>1.6</v>
      </c>
      <c r="F73" s="12">
        <v>5.19</v>
      </c>
      <c r="G73" s="43">
        <f t="shared" si="2"/>
        <v>39.606659892389118</v>
      </c>
      <c r="H73" s="48" t="str">
        <f t="shared" si="3"/>
        <v>YES</v>
      </c>
      <c r="I73" s="48"/>
    </row>
    <row r="74" spans="1:9" ht="24" customHeight="1" thickTop="1" thickBot="1" x14ac:dyDescent="0.25">
      <c r="A74" s="62">
        <v>25</v>
      </c>
      <c r="B74" s="10">
        <v>1.89</v>
      </c>
      <c r="C74" s="7">
        <v>26</v>
      </c>
      <c r="D74" s="43">
        <f t="shared" si="1"/>
        <v>49.14</v>
      </c>
      <c r="E74" s="11">
        <v>1.6</v>
      </c>
      <c r="F74" s="12">
        <v>5.19</v>
      </c>
      <c r="G74" s="43">
        <f t="shared" si="2"/>
        <v>39.298535162421786</v>
      </c>
      <c r="H74" s="48" t="str">
        <f t="shared" si="3"/>
        <v>YES</v>
      </c>
      <c r="I74" s="48"/>
    </row>
    <row r="75" spans="1:9" ht="24" customHeight="1" thickTop="1" thickBot="1" x14ac:dyDescent="0.25">
      <c r="A75" s="62">
        <v>26</v>
      </c>
      <c r="B75" s="10">
        <v>1.93</v>
      </c>
      <c r="C75" s="7">
        <v>26</v>
      </c>
      <c r="D75" s="43">
        <f t="shared" si="1"/>
        <v>50.18</v>
      </c>
      <c r="E75" s="11">
        <v>1.5</v>
      </c>
      <c r="F75" s="12">
        <v>5.24</v>
      </c>
      <c r="G75" s="43">
        <f t="shared" si="2"/>
        <v>40.429563471055793</v>
      </c>
      <c r="H75" s="48" t="str">
        <f t="shared" si="3"/>
        <v>YES</v>
      </c>
      <c r="I75" s="48"/>
    </row>
    <row r="76" spans="1:9" ht="24" customHeight="1" thickTop="1" thickBot="1" x14ac:dyDescent="0.25">
      <c r="A76" s="62">
        <v>27</v>
      </c>
      <c r="B76" s="10">
        <v>1.97</v>
      </c>
      <c r="C76" s="7">
        <v>26</v>
      </c>
      <c r="D76" s="43">
        <f t="shared" si="1"/>
        <v>51.22</v>
      </c>
      <c r="E76" s="11">
        <v>1.3</v>
      </c>
      <c r="F76" s="12">
        <v>5.29</v>
      </c>
      <c r="G76" s="43">
        <f t="shared" si="2"/>
        <v>41.870796348315338</v>
      </c>
      <c r="H76" s="48" t="str">
        <f t="shared" si="3"/>
        <v>YES</v>
      </c>
      <c r="I76" s="48"/>
    </row>
    <row r="77" spans="1:9" ht="24" customHeight="1" thickTop="1" thickBot="1" x14ac:dyDescent="0.25">
      <c r="A77" s="62">
        <v>28</v>
      </c>
      <c r="B77" s="10">
        <v>2.02</v>
      </c>
      <c r="C77" s="7">
        <v>26</v>
      </c>
      <c r="D77" s="43">
        <f t="shared" si="1"/>
        <v>52.52</v>
      </c>
      <c r="E77" s="11">
        <v>1.2</v>
      </c>
      <c r="F77" s="12">
        <v>5.33</v>
      </c>
      <c r="G77" s="43">
        <f t="shared" si="2"/>
        <v>42.98238428262443</v>
      </c>
      <c r="H77" s="48" t="str">
        <f t="shared" si="3"/>
        <v>YES</v>
      </c>
      <c r="I77" s="48"/>
    </row>
    <row r="78" spans="1:9" ht="24" customHeight="1" thickTop="1" thickBot="1" x14ac:dyDescent="0.25">
      <c r="A78" s="62">
        <v>29</v>
      </c>
      <c r="B78" s="10">
        <v>2.08</v>
      </c>
      <c r="C78" s="7">
        <v>26</v>
      </c>
      <c r="D78" s="43">
        <f t="shared" si="1"/>
        <v>54.08</v>
      </c>
      <c r="E78" s="11">
        <v>1.5</v>
      </c>
      <c r="F78" s="12">
        <v>5.3</v>
      </c>
      <c r="G78" s="43">
        <f t="shared" si="2"/>
        <v>41.985373759920002</v>
      </c>
      <c r="H78" s="48" t="str">
        <f t="shared" si="3"/>
        <v>YES</v>
      </c>
      <c r="I78" s="48"/>
    </row>
    <row r="79" spans="1:9" ht="24" customHeight="1" thickTop="1" x14ac:dyDescent="0.2">
      <c r="A79" s="62">
        <v>30</v>
      </c>
      <c r="B79" s="10">
        <v>2.11</v>
      </c>
      <c r="C79" s="7">
        <v>26</v>
      </c>
      <c r="D79" s="43">
        <f t="shared" si="1"/>
        <v>54.86</v>
      </c>
      <c r="E79" s="11">
        <v>1.8</v>
      </c>
      <c r="F79" s="12">
        <v>5.36</v>
      </c>
      <c r="G79" s="43">
        <f t="shared" si="2"/>
        <v>42.181791279884983</v>
      </c>
      <c r="H79" s="48" t="str">
        <f t="shared" si="3"/>
        <v>YES</v>
      </c>
      <c r="I79" s="48"/>
    </row>
    <row r="80" spans="1:9" ht="24" customHeight="1" thickBot="1" x14ac:dyDescent="0.25">
      <c r="A80" s="64">
        <v>31</v>
      </c>
      <c r="B80" s="13"/>
      <c r="C80" s="14"/>
      <c r="D80" s="50" t="str">
        <f t="shared" si="1"/>
        <v/>
      </c>
      <c r="E80" s="15"/>
      <c r="F80" s="16"/>
      <c r="G80" s="50" t="str">
        <f t="shared" si="2"/>
        <v/>
      </c>
      <c r="H80" s="49" t="str">
        <f t="shared" si="3"/>
        <v/>
      </c>
      <c r="I80" s="49"/>
    </row>
    <row r="81" spans="1:9" ht="24" customHeight="1" thickTop="1" x14ac:dyDescent="0.15">
      <c r="A81" s="33" t="s">
        <v>48</v>
      </c>
      <c r="B81" s="34"/>
      <c r="C81" s="34"/>
      <c r="D81" s="83"/>
      <c r="E81" s="35"/>
      <c r="F81" s="36"/>
      <c r="G81" s="35"/>
      <c r="H81" s="93" t="s">
        <v>50</v>
      </c>
      <c r="I81" s="94"/>
    </row>
    <row r="82" spans="1:9" ht="24" customHeight="1" x14ac:dyDescent="0.15">
      <c r="A82" s="119" t="s">
        <v>49</v>
      </c>
      <c r="B82" s="119"/>
      <c r="C82" s="119"/>
      <c r="D82" s="119"/>
      <c r="E82" s="119"/>
      <c r="F82" s="119"/>
      <c r="G82" s="119"/>
      <c r="H82" s="119"/>
      <c r="I82" s="119"/>
    </row>
    <row r="83" spans="1:9" ht="24" customHeight="1" x14ac:dyDescent="0.15">
      <c r="A83" s="84" t="s">
        <v>11</v>
      </c>
      <c r="B83" s="84"/>
      <c r="C83" s="84"/>
      <c r="D83" s="84"/>
      <c r="E83" s="84"/>
      <c r="F83" s="84"/>
      <c r="G83" s="84"/>
      <c r="H83" s="84"/>
    </row>
  </sheetData>
  <sheetProtection password="CCC7" sheet="1"/>
  <mergeCells count="55">
    <mergeCell ref="A82:I82"/>
    <mergeCell ref="G20:H20"/>
    <mergeCell ref="G21:H21"/>
    <mergeCell ref="F36:H36"/>
    <mergeCell ref="A36:E36"/>
    <mergeCell ref="G29:H29"/>
    <mergeCell ref="G25:H25"/>
    <mergeCell ref="A38:D38"/>
    <mergeCell ref="G37:H37"/>
    <mergeCell ref="A42:I42"/>
    <mergeCell ref="A45:G45"/>
    <mergeCell ref="G14:H14"/>
    <mergeCell ref="G15:H15"/>
    <mergeCell ref="G16:H16"/>
    <mergeCell ref="G17:H17"/>
    <mergeCell ref="G38:H38"/>
    <mergeCell ref="G22:H22"/>
    <mergeCell ref="G23:H23"/>
    <mergeCell ref="G18:H18"/>
    <mergeCell ref="A43:I43"/>
    <mergeCell ref="F39:H39"/>
    <mergeCell ref="F40:G40"/>
    <mergeCell ref="F41:G41"/>
    <mergeCell ref="A39:E39"/>
    <mergeCell ref="G24:H24"/>
    <mergeCell ref="A41:E41"/>
    <mergeCell ref="G19:H19"/>
    <mergeCell ref="A44:H44"/>
    <mergeCell ref="A37:D37"/>
    <mergeCell ref="A1:F1"/>
    <mergeCell ref="G27:H27"/>
    <mergeCell ref="G4:H4"/>
    <mergeCell ref="G8:H8"/>
    <mergeCell ref="G5:H5"/>
    <mergeCell ref="G6:H6"/>
    <mergeCell ref="G7:H7"/>
    <mergeCell ref="G9:H9"/>
    <mergeCell ref="G10:H10"/>
    <mergeCell ref="G11:H11"/>
    <mergeCell ref="A83:H83"/>
    <mergeCell ref="B3:D3"/>
    <mergeCell ref="A2:F2"/>
    <mergeCell ref="G30:H30"/>
    <mergeCell ref="G31:H31"/>
    <mergeCell ref="G32:H32"/>
    <mergeCell ref="G33:H33"/>
    <mergeCell ref="G35:H35"/>
    <mergeCell ref="G34:H34"/>
    <mergeCell ref="G28:H28"/>
    <mergeCell ref="B46:C46"/>
    <mergeCell ref="H81:I81"/>
    <mergeCell ref="G12:H12"/>
    <mergeCell ref="G13:H13"/>
    <mergeCell ref="G26:H26"/>
    <mergeCell ref="A40:E40"/>
  </mergeCells>
  <phoneticPr fontId="0" type="noConversion"/>
  <printOptions horizontalCentered="1"/>
  <pageMargins left="0.28000000000000003" right="0.28000000000000003" top="0.5" bottom="0.5" header="0.5" footer="0.5"/>
  <pageSetup scale="68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https://www-auth.oregon.gov/oha/PH/HEALTHYENVIRONMENTS/DRINKINGWATER/MONITORING/Documents/turb-cartridge.xls</Url>
      <Description>Turbidity Reporting Form/CT Calculator - Cartridge or Bag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96EE0D7-DB3E-4B46-ADBB-DF7740A51D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0C54A6-6AB6-42A0-9FB3-0601AF4D39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606F1C-0298-449C-865D-1F4CB8867BB9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8906DE4-ACDA-4C4B-8424-BA08F3BD5480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d2e0bc49-2a0d-4436-9478-07eea2b62d99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'Turbidity and CT'!Print_Area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Hayden Long</cp:lastModifiedBy>
  <cp:lastPrinted>2012-08-16T23:35:32Z</cp:lastPrinted>
  <dcterms:created xsi:type="dcterms:W3CDTF">2008-11-12T20:47:25Z</dcterms:created>
  <dcterms:modified xsi:type="dcterms:W3CDTF">2024-10-06T18:45:26Z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