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I:\DWS\DMCE_Unit\data_entry\Remote Data\Operational data\SWTR\5-9_3\"/>
    </mc:Choice>
  </mc:AlternateContent>
  <xr:revisionPtr revIDLastSave="0" documentId="13_ncr:1_{27AA6FB3-5C3A-4DEE-AA25-6E28E17716C6}" xr6:coauthVersionLast="47" xr6:coauthVersionMax="47" xr10:uidLastSave="{00000000-0000-0000-0000-000000000000}"/>
  <bookViews>
    <workbookView xWindow="30255" yWindow="960" windowWidth="17520" windowHeight="14400" xr2:uid="{00000000-000D-0000-FFFF-FFFF00000000}"/>
  </bookViews>
  <sheets>
    <sheet name="Turbidity and CT" sheetId="25" r:id="rId1"/>
    <sheet name="Sheet1" sheetId="26" r:id="rId2"/>
  </sheets>
  <definedNames>
    <definedName name="Log_Inactiv">#REF!</definedName>
    <definedName name="_xlnm.Print_Area" localSheetId="0">'Turbidity and CT'!$A$1:$I$83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25" l="1"/>
  <c r="E13" i="25" s="1"/>
  <c r="G50" i="25"/>
  <c r="D5" i="25"/>
  <c r="E5" i="25" s="1"/>
  <c r="G51" i="25"/>
  <c r="G52" i="25"/>
  <c r="G53" i="25"/>
  <c r="G54" i="25"/>
  <c r="G55" i="25"/>
  <c r="G56" i="25"/>
  <c r="G57" i="25"/>
  <c r="G58" i="25"/>
  <c r="G59" i="25"/>
  <c r="G60" i="25"/>
  <c r="G61" i="25"/>
  <c r="G62" i="25"/>
  <c r="G63" i="25"/>
  <c r="G64" i="25"/>
  <c r="G65" i="25"/>
  <c r="G66" i="25"/>
  <c r="G67" i="25"/>
  <c r="G68" i="25"/>
  <c r="G69" i="25"/>
  <c r="G70" i="25"/>
  <c r="G71" i="25"/>
  <c r="G72" i="25"/>
  <c r="G73" i="25"/>
  <c r="G74" i="25"/>
  <c r="G75" i="25"/>
  <c r="G76" i="25"/>
  <c r="G77" i="25"/>
  <c r="G78" i="25"/>
  <c r="G79" i="25"/>
  <c r="G80" i="25"/>
  <c r="D51" i="25"/>
  <c r="D52" i="25"/>
  <c r="D53" i="25"/>
  <c r="D54" i="25"/>
  <c r="D55" i="25"/>
  <c r="D56" i="25"/>
  <c r="D57" i="25"/>
  <c r="D58" i="25"/>
  <c r="D59" i="25"/>
  <c r="D60" i="25"/>
  <c r="D61" i="25"/>
  <c r="D62" i="25"/>
  <c r="D63" i="25"/>
  <c r="D64" i="25"/>
  <c r="D65" i="25"/>
  <c r="D66" i="25"/>
  <c r="D67" i="25"/>
  <c r="D68" i="25"/>
  <c r="D69" i="25"/>
  <c r="D70" i="25"/>
  <c r="D71" i="25"/>
  <c r="D72" i="25"/>
  <c r="D73" i="25"/>
  <c r="D74" i="25"/>
  <c r="D75" i="25"/>
  <c r="D76" i="25"/>
  <c r="D77" i="25"/>
  <c r="D78" i="25"/>
  <c r="D79" i="25"/>
  <c r="D80" i="25"/>
  <c r="D50" i="25"/>
  <c r="D6" i="25"/>
  <c r="E6" i="25" s="1"/>
  <c r="D7" i="25"/>
  <c r="E7" i="25" s="1"/>
  <c r="D8" i="25"/>
  <c r="E8" i="25" s="1"/>
  <c r="D9" i="25"/>
  <c r="E9" i="25" s="1"/>
  <c r="D10" i="25"/>
  <c r="E10" i="25" s="1"/>
  <c r="D11" i="25"/>
  <c r="E11" i="25" s="1"/>
  <c r="D12" i="25"/>
  <c r="E12" i="25" s="1"/>
  <c r="D14" i="25"/>
  <c r="E14" i="25" s="1"/>
  <c r="D15" i="25"/>
  <c r="E15" i="25" s="1"/>
  <c r="D16" i="25"/>
  <c r="E16" i="25" s="1"/>
  <c r="D17" i="25"/>
  <c r="E17" i="25" s="1"/>
  <c r="D18" i="25"/>
  <c r="E18" i="25" s="1"/>
  <c r="D19" i="25"/>
  <c r="E19" i="25" s="1"/>
  <c r="D20" i="25"/>
  <c r="E20" i="25" s="1"/>
  <c r="D21" i="25"/>
  <c r="E21" i="25" s="1"/>
  <c r="D22" i="25"/>
  <c r="E22" i="25" s="1"/>
  <c r="D23" i="25"/>
  <c r="E23" i="25" s="1"/>
  <c r="D24" i="25"/>
  <c r="E24" i="25" s="1"/>
  <c r="D25" i="25"/>
  <c r="E25" i="25" s="1"/>
  <c r="D26" i="25"/>
  <c r="E26" i="25" s="1"/>
  <c r="D27" i="25"/>
  <c r="E27" i="25" s="1"/>
  <c r="D28" i="25"/>
  <c r="E28" i="25" s="1"/>
  <c r="D29" i="25"/>
  <c r="E29" i="25" s="1"/>
  <c r="D30" i="25"/>
  <c r="E30" i="25" s="1"/>
  <c r="D31" i="25"/>
  <c r="E31" i="25" s="1"/>
  <c r="D32" i="25"/>
  <c r="E32" i="25" s="1"/>
  <c r="D33" i="25"/>
  <c r="E33" i="25" s="1"/>
  <c r="D34" i="25"/>
  <c r="E34" i="25" s="1"/>
  <c r="D35" i="25"/>
  <c r="E35" i="25" s="1"/>
  <c r="H57" i="25" l="1"/>
  <c r="H59" i="25"/>
  <c r="H76" i="25"/>
  <c r="H74" i="25"/>
  <c r="H72" i="25"/>
  <c r="H73" i="25"/>
  <c r="H52" i="25"/>
  <c r="H77" i="25"/>
  <c r="H71" i="25"/>
  <c r="H70" i="25"/>
  <c r="H51" i="25"/>
  <c r="H63" i="25"/>
  <c r="H55" i="25"/>
  <c r="H69" i="25"/>
  <c r="H54" i="25"/>
  <c r="H75" i="25"/>
  <c r="H65" i="25"/>
  <c r="H62" i="25"/>
  <c r="H56" i="25"/>
  <c r="H53" i="25"/>
  <c r="H80" i="25"/>
  <c r="H79" i="25"/>
  <c r="H78" i="25"/>
  <c r="H68" i="25"/>
  <c r="H67" i="25"/>
  <c r="H66" i="25"/>
  <c r="H64" i="25"/>
  <c r="H61" i="25"/>
  <c r="H60" i="25"/>
  <c r="H58" i="25"/>
  <c r="H50" i="25"/>
</calcChain>
</file>

<file path=xl/sharedStrings.xml><?xml version="1.0" encoding="utf-8"?>
<sst xmlns="http://schemas.openxmlformats.org/spreadsheetml/2006/main" count="62" uniqueCount="55">
  <si>
    <t>Temp</t>
  </si>
  <si>
    <t>pH</t>
  </si>
  <si>
    <t>C X T</t>
  </si>
  <si>
    <t>formula</t>
  </si>
  <si>
    <t>County:</t>
  </si>
  <si>
    <t>Required CT</t>
  </si>
  <si>
    <t>Date / Time</t>
  </si>
  <si>
    <t>Yes / No</t>
  </si>
  <si>
    <t>Actual CT</t>
  </si>
  <si>
    <t xml:space="preserve">Month/Year: </t>
  </si>
  <si>
    <t>PAGE 2 of 2</t>
  </si>
  <si>
    <t>Day</t>
  </si>
  <si>
    <t>PAGE 1 of 2</t>
  </si>
  <si>
    <t>Monthly Summary (Answer Yes or No)</t>
  </si>
  <si>
    <t>95% of daily turbidity readings ≤ 1 NTU?</t>
  </si>
  <si>
    <t>All daily turbidity readings ≤ 5 NTU?</t>
  </si>
  <si>
    <t>CT's met everyday? (see back)</t>
  </si>
  <si>
    <t xml:space="preserve">System Name: </t>
  </si>
  <si>
    <r>
      <t>Contact Time         (</t>
    </r>
    <r>
      <rPr>
        <b/>
        <sz val="11"/>
        <rFont val="Arial"/>
        <family val="2"/>
      </rPr>
      <t>T</t>
    </r>
    <r>
      <rPr>
        <sz val="11"/>
        <rFont val="Arial"/>
        <family val="2"/>
      </rPr>
      <t>)</t>
    </r>
  </si>
  <si>
    <t>All Cl2 residual at entry point  ≥ 0.2 mg/l?</t>
  </si>
  <si>
    <r>
      <t>Minimum Cl</t>
    </r>
    <r>
      <rPr>
        <vertAlign val="subscript"/>
        <sz val="11"/>
        <rFont val="Arial"/>
        <family val="2"/>
      </rPr>
      <t>2</t>
    </r>
    <r>
      <rPr>
        <sz val="11"/>
        <rFont val="Arial"/>
        <family val="2"/>
      </rPr>
      <t xml:space="preserve"> Residual at 1st User ( </t>
    </r>
    <r>
      <rPr>
        <b/>
        <sz val="11"/>
        <rFont val="Arial"/>
        <family val="2"/>
      </rPr>
      <t>C</t>
    </r>
    <r>
      <rPr>
        <sz val="11"/>
        <rFont val="Arial"/>
        <family val="2"/>
      </rPr>
      <t xml:space="preserve"> ) </t>
    </r>
    <r>
      <rPr>
        <vertAlign val="superscript"/>
        <sz val="11"/>
        <rFont val="Arial"/>
        <family val="2"/>
      </rPr>
      <t>2</t>
    </r>
  </si>
  <si>
    <r>
      <t xml:space="preserve">CT Met? </t>
    </r>
    <r>
      <rPr>
        <vertAlign val="superscript"/>
        <sz val="11"/>
        <rFont val="Arial"/>
        <family val="2"/>
      </rPr>
      <t>2</t>
    </r>
  </si>
  <si>
    <t>Cartridge &amp; Bag Filtration</t>
  </si>
  <si>
    <t>PSI Before Filter</t>
  </si>
  <si>
    <t>PSI After Filter</t>
  </si>
  <si>
    <t>PSID</t>
  </si>
  <si>
    <r>
      <t xml:space="preserve">      1  </t>
    </r>
    <r>
      <rPr>
        <sz val="9"/>
        <rFont val="Arial"/>
        <family val="2"/>
      </rPr>
      <t xml:space="preserve">Including continuous NTU data, if applicable, for optimization recording purposes.  Compliance values in Daily Turbidity Reading column may not </t>
    </r>
    <r>
      <rPr>
        <b/>
        <vertAlign val="superscript"/>
        <sz val="9"/>
        <rFont val="Arial"/>
        <family val="2"/>
      </rPr>
      <t xml:space="preserve">                  </t>
    </r>
    <r>
      <rPr>
        <vertAlign val="superscript"/>
        <sz val="9"/>
        <rFont val="Arial"/>
        <family val="2"/>
      </rPr>
      <t xml:space="preserve"> </t>
    </r>
  </si>
  <si>
    <t xml:space="preserve">Peak Hourly Demand Flow </t>
  </si>
  <si>
    <t>Daily Turbidity Reading [NTU]</t>
  </si>
  <si>
    <r>
      <t xml:space="preserve">Highest Reading of the day </t>
    </r>
    <r>
      <rPr>
        <vertAlign val="superscript"/>
        <sz val="11"/>
        <rFont val="Arial"/>
        <family val="2"/>
      </rPr>
      <t>1</t>
    </r>
    <r>
      <rPr>
        <sz val="11"/>
        <rFont val="Arial"/>
        <family val="2"/>
      </rPr>
      <t xml:space="preserve"> [NTU]</t>
    </r>
  </si>
  <si>
    <t>[ppm or mg/L]</t>
  </si>
  <si>
    <t>[minutes]</t>
  </si>
  <si>
    <t>[° C]</t>
  </si>
  <si>
    <t>[GPM]</t>
  </si>
  <si>
    <r>
      <t xml:space="preserve">Disinfection </t>
    </r>
    <r>
      <rPr>
        <b/>
        <i/>
        <sz val="10"/>
        <rFont val="Arial"/>
        <family val="2"/>
      </rPr>
      <t>Giardia</t>
    </r>
    <r>
      <rPr>
        <b/>
        <sz val="10"/>
        <rFont val="Arial"/>
        <family val="2"/>
      </rPr>
      <t xml:space="preserve"> Log Inactiv:</t>
    </r>
  </si>
  <si>
    <t>Cartridge or  Bag Filtration</t>
  </si>
  <si>
    <t>OHA - Drinking Water Services - Surface Water Quality Data Form</t>
  </si>
  <si>
    <r>
      <rPr>
        <vertAlign val="superscript"/>
        <sz val="11"/>
        <rFont val="Arial"/>
        <family val="2"/>
      </rPr>
      <t>2</t>
    </r>
    <r>
      <rPr>
        <sz val="11"/>
        <rFont val="Arial"/>
        <family val="2"/>
      </rPr>
      <t xml:space="preserve"> If Cl2 at entry point &lt; 0.2 mg/l or CT not met, notify DWS within 24 hours. </t>
    </r>
  </si>
  <si>
    <r>
      <rPr>
        <b/>
        <sz val="10"/>
        <rFont val="Arial"/>
        <family val="2"/>
      </rPr>
      <t>Return by 10th of following month by email, fax, or mail to:</t>
    </r>
    <r>
      <rPr>
        <sz val="10"/>
        <rFont val="Arial"/>
        <family val="2"/>
      </rPr>
      <t xml:space="preserve"> 
</t>
    </r>
    <r>
      <rPr>
        <u/>
        <sz val="10"/>
        <rFont val="Arial"/>
        <family val="2"/>
      </rPr>
      <t>dwp.dmce@state.or.us</t>
    </r>
    <r>
      <rPr>
        <sz val="10"/>
        <rFont val="Arial"/>
        <family val="2"/>
      </rPr>
      <t>; 971-673-0694; or Drinking Water Services, PO Box 14350, Portland, OR  97293-0350</t>
    </r>
  </si>
  <si>
    <t>Curry</t>
  </si>
  <si>
    <t xml:space="preserve">Yes </t>
  </si>
  <si>
    <t>Change Filter ALERT 
(max is 30 psid)</t>
  </si>
  <si>
    <t>Daily @ 09:00</t>
  </si>
  <si>
    <t>Revised 3/6/2022 PAX</t>
  </si>
  <si>
    <r>
      <t xml:space="preserve">       correspond to continuous readings' maximum.   </t>
    </r>
    <r>
      <rPr>
        <b/>
        <i/>
        <sz val="9"/>
        <rFont val="Arial"/>
        <family val="2"/>
      </rPr>
      <t xml:space="preserve"> This form Modified 3/6/2022 </t>
    </r>
  </si>
  <si>
    <t>Whaleshead Beach Resort LLC</t>
  </si>
  <si>
    <r>
      <t xml:space="preserve">PRINTED NAME: </t>
    </r>
    <r>
      <rPr>
        <sz val="12"/>
        <rFont val="Arial"/>
        <family val="2"/>
      </rPr>
      <t xml:space="preserve"> Brenda Vasquez</t>
    </r>
  </si>
  <si>
    <r>
      <t>PHONE #:</t>
    </r>
    <r>
      <rPr>
        <sz val="12"/>
        <rFont val="Arial"/>
        <family val="2"/>
      </rPr>
      <t xml:space="preserve"> (541) 254-1909</t>
    </r>
  </si>
  <si>
    <r>
      <t xml:space="preserve">ID#:     </t>
    </r>
    <r>
      <rPr>
        <sz val="12"/>
        <rFont val="Arial"/>
        <family val="2"/>
      </rPr>
      <t xml:space="preserve"> 41-94489</t>
    </r>
  </si>
  <si>
    <r>
      <t>ID#:</t>
    </r>
    <r>
      <rPr>
        <sz val="12"/>
        <rFont val="Arial"/>
        <family val="2"/>
      </rPr>
      <t xml:space="preserve"> 41-94489 </t>
    </r>
  </si>
  <si>
    <r>
      <t xml:space="preserve">WTP:  </t>
    </r>
    <r>
      <rPr>
        <sz val="10"/>
        <rFont val="Arial"/>
        <family val="2"/>
      </rPr>
      <t>B-Upper Park</t>
    </r>
  </si>
  <si>
    <r>
      <t>CERT#</t>
    </r>
    <r>
      <rPr>
        <b/>
        <sz val="10"/>
        <rFont val="Arial"/>
        <family val="2"/>
      </rPr>
      <t xml:space="preserve">            </t>
    </r>
    <r>
      <rPr>
        <sz val="10"/>
        <rFont val="Arial"/>
        <family val="2"/>
      </rPr>
      <t>T2D1-070226</t>
    </r>
  </si>
  <si>
    <r>
      <t xml:space="preserve">SIGNATURE: </t>
    </r>
    <r>
      <rPr>
        <sz val="12"/>
        <rFont val="Baguet Script"/>
      </rPr>
      <t>Brenda L Vasquez</t>
    </r>
  </si>
  <si>
    <r>
      <t xml:space="preserve">WTP ID: </t>
    </r>
    <r>
      <rPr>
        <sz val="12"/>
        <rFont val="Arial"/>
        <family val="2"/>
      </rPr>
      <t xml:space="preserve"> B-Upper Park</t>
    </r>
  </si>
  <si>
    <t xml:space="preserve">Comments: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</si>
</sst>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h:mm;@"/>
  </numFmts>
  <fonts count="19" x14ac:knownFonts="1">
    <font>
      <sz val="10"/>
      <name val="Arial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vertAlign val="subscript"/>
      <sz val="11"/>
      <name val="Arial"/>
      <family val="2"/>
    </font>
    <font>
      <vertAlign val="superscript"/>
      <sz val="11"/>
      <name val="Arial"/>
      <family val="2"/>
    </font>
    <font>
      <sz val="10"/>
      <name val="Arial"/>
      <family val="2"/>
    </font>
    <font>
      <b/>
      <vertAlign val="superscript"/>
      <sz val="9"/>
      <name val="Arial"/>
      <family val="2"/>
    </font>
    <font>
      <vertAlign val="superscript"/>
      <sz val="9"/>
      <name val="Arial"/>
      <family val="2"/>
    </font>
    <font>
      <u/>
      <sz val="11"/>
      <name val="Arial"/>
      <family val="2"/>
    </font>
    <font>
      <b/>
      <i/>
      <sz val="10"/>
      <name val="Arial"/>
      <family val="2"/>
    </font>
    <font>
      <u/>
      <sz val="10"/>
      <name val="Arial"/>
      <family val="2"/>
    </font>
    <font>
      <b/>
      <i/>
      <sz val="9"/>
      <name val="Arial"/>
      <family val="2"/>
    </font>
    <font>
      <sz val="14"/>
      <name val="Arial"/>
      <family val="2"/>
    </font>
    <font>
      <sz val="12"/>
      <name val="Arial"/>
      <family val="2"/>
    </font>
    <font>
      <sz val="12"/>
      <name val="Baguet Script"/>
    </font>
  </fonts>
  <fills count="2">
    <fill>
      <patternFill patternType="none"/>
    </fill>
    <fill>
      <patternFill patternType="gray125"/>
    </fill>
  </fills>
  <borders count="56">
    <border>
      <left/>
      <right/>
      <top/>
      <bottom/>
      <diagonal/>
    </border>
    <border>
      <left/>
      <right style="double">
        <color indexed="8"/>
      </right>
      <top/>
      <bottom style="double">
        <color indexed="8"/>
      </bottom>
      <diagonal/>
    </border>
    <border>
      <left/>
      <right/>
      <top/>
      <bottom style="thin">
        <color indexed="64"/>
      </bottom>
      <diagonal/>
    </border>
    <border>
      <left style="double">
        <color indexed="8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8"/>
      </left>
      <right style="thin">
        <color indexed="8"/>
      </right>
      <top/>
      <bottom style="double">
        <color indexed="8"/>
      </bottom>
      <diagonal/>
    </border>
    <border>
      <left/>
      <right style="double">
        <color indexed="8"/>
      </right>
      <top style="thin">
        <color indexed="8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8"/>
      </left>
      <right/>
      <top style="double">
        <color indexed="8"/>
      </top>
      <bottom style="double">
        <color indexed="8"/>
      </bottom>
      <diagonal/>
    </border>
    <border>
      <left/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/>
      <top style="double">
        <color indexed="8"/>
      </top>
      <bottom/>
      <diagonal/>
    </border>
    <border>
      <left/>
      <right/>
      <top style="double">
        <color indexed="8"/>
      </top>
      <bottom/>
      <diagonal/>
    </border>
    <border>
      <left/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/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 style="double">
        <color indexed="8"/>
      </left>
      <right/>
      <top style="double">
        <color indexed="64"/>
      </top>
      <bottom style="thin">
        <color indexed="8"/>
      </bottom>
      <diagonal/>
    </border>
    <border>
      <left/>
      <right/>
      <top style="double">
        <color indexed="64"/>
      </top>
      <bottom style="thin">
        <color indexed="8"/>
      </bottom>
      <diagonal/>
    </border>
    <border>
      <left/>
      <right style="double">
        <color indexed="8"/>
      </right>
      <top style="double">
        <color indexed="64"/>
      </top>
      <bottom style="thin">
        <color indexed="8"/>
      </bottom>
      <diagonal/>
    </border>
    <border>
      <left/>
      <right style="double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8"/>
      </right>
      <top/>
      <bottom/>
      <diagonal/>
    </border>
    <border>
      <left/>
      <right/>
      <top style="double">
        <color indexed="64"/>
      </top>
      <bottom/>
      <diagonal/>
    </border>
    <border>
      <left style="double">
        <color indexed="8"/>
      </left>
      <right/>
      <top style="thin">
        <color indexed="8"/>
      </top>
      <bottom/>
      <diagonal/>
    </border>
    <border>
      <left/>
      <right/>
      <top style="double">
        <color indexed="8"/>
      </top>
      <bottom style="double">
        <color indexed="8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1">
    <xf numFmtId="0" fontId="0" fillId="0" borderId="0" xfId="0"/>
    <xf numFmtId="0" fontId="0" fillId="0" borderId="0" xfId="0" applyAlignment="1" applyProtection="1">
      <alignment horizontal="left"/>
      <protection locked="0"/>
    </xf>
    <xf numFmtId="0" fontId="0" fillId="0" borderId="0" xfId="0" applyProtection="1">
      <protection locked="0"/>
    </xf>
    <xf numFmtId="0" fontId="1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6" fillId="0" borderId="0" xfId="0" applyFont="1" applyAlignment="1" applyProtection="1">
      <alignment horizontal="center" vertical="center"/>
      <protection locked="0"/>
    </xf>
    <xf numFmtId="165" fontId="6" fillId="0" borderId="0" xfId="0" applyNumberFormat="1" applyFont="1" applyAlignment="1" applyProtection="1">
      <alignment horizontal="left"/>
      <protection locked="0"/>
    </xf>
    <xf numFmtId="0" fontId="6" fillId="0" borderId="0" xfId="0" applyFont="1" applyAlignment="1" applyProtection="1">
      <alignment horizontal="center"/>
      <protection locked="0"/>
    </xf>
    <xf numFmtId="164" fontId="6" fillId="0" borderId="0" xfId="0" applyNumberFormat="1" applyFont="1" applyAlignment="1" applyProtection="1">
      <alignment horizontal="center"/>
      <protection locked="0"/>
    </xf>
    <xf numFmtId="2" fontId="6" fillId="0" borderId="0" xfId="0" applyNumberFormat="1" applyFont="1" applyAlignment="1" applyProtection="1">
      <alignment horizontal="center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6" fillId="0" borderId="3" xfId="0" applyFont="1" applyBorder="1" applyProtection="1">
      <protection locked="0"/>
    </xf>
    <xf numFmtId="0" fontId="6" fillId="0" borderId="5" xfId="0" applyFont="1" applyBorder="1" applyAlignment="1" applyProtection="1">
      <alignment horizontal="center"/>
      <protection locked="0"/>
    </xf>
    <xf numFmtId="0" fontId="5" fillId="0" borderId="0" xfId="0" applyFont="1" applyAlignment="1" applyProtection="1">
      <alignment horizontal="right" vertical="center"/>
      <protection locked="0"/>
    </xf>
    <xf numFmtId="0" fontId="5" fillId="0" borderId="2" xfId="0" applyFont="1" applyBorder="1" applyAlignment="1" applyProtection="1">
      <alignment horizontal="right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 wrapText="1"/>
      <protection locked="0"/>
    </xf>
    <xf numFmtId="0" fontId="6" fillId="0" borderId="9" xfId="0" applyFont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center" vertical="center" wrapText="1"/>
      <protection locked="0"/>
    </xf>
    <xf numFmtId="0" fontId="6" fillId="0" borderId="11" xfId="0" applyFont="1" applyBorder="1" applyAlignment="1" applyProtection="1">
      <alignment horizontal="center" vertical="center" wrapText="1"/>
      <protection locked="0"/>
    </xf>
    <xf numFmtId="0" fontId="6" fillId="0" borderId="12" xfId="0" applyFont="1" applyBorder="1" applyAlignment="1" applyProtection="1">
      <alignment horizontal="center" vertical="center" wrapText="1"/>
      <protection locked="0"/>
    </xf>
    <xf numFmtId="0" fontId="3" fillId="0" borderId="13" xfId="0" applyFont="1" applyBorder="1" applyAlignment="1" applyProtection="1">
      <alignment horizontal="center" vertical="center" wrapText="1"/>
      <protection locked="0"/>
    </xf>
    <xf numFmtId="0" fontId="6" fillId="0" borderId="15" xfId="0" applyFont="1" applyBorder="1" applyAlignment="1" applyProtection="1">
      <alignment horizontal="center" vertical="center"/>
      <protection locked="0"/>
    </xf>
    <xf numFmtId="0" fontId="6" fillId="0" borderId="16" xfId="0" applyFont="1" applyBorder="1" applyAlignment="1" applyProtection="1">
      <alignment horizontal="center" wrapText="1"/>
      <protection locked="0"/>
    </xf>
    <xf numFmtId="0" fontId="6" fillId="0" borderId="17" xfId="0" applyFont="1" applyBorder="1" applyAlignment="1" applyProtection="1">
      <alignment horizontal="center" vertical="center" wrapText="1"/>
      <protection locked="0"/>
    </xf>
    <xf numFmtId="0" fontId="6" fillId="0" borderId="15" xfId="0" applyFont="1" applyBorder="1" applyAlignment="1" applyProtection="1">
      <alignment horizontal="center" vertical="center" wrapText="1"/>
      <protection locked="0"/>
    </xf>
    <xf numFmtId="0" fontId="6" fillId="0" borderId="18" xfId="0" applyFont="1" applyBorder="1" applyAlignment="1" applyProtection="1">
      <alignment horizontal="center" vertical="center" wrapText="1"/>
      <protection locked="0"/>
    </xf>
    <xf numFmtId="0" fontId="6" fillId="0" borderId="19" xfId="0" applyFont="1" applyBorder="1" applyAlignment="1" applyProtection="1">
      <alignment horizontal="center" vertical="center" wrapText="1"/>
      <protection locked="0"/>
    </xf>
    <xf numFmtId="0" fontId="6" fillId="0" borderId="20" xfId="0" applyFont="1" applyBorder="1" applyAlignment="1" applyProtection="1">
      <alignment horizontal="center" vertical="center" wrapText="1"/>
      <protection locked="0"/>
    </xf>
    <xf numFmtId="0" fontId="6" fillId="0" borderId="21" xfId="0" applyFont="1" applyBorder="1" applyAlignment="1" applyProtection="1">
      <alignment horizontal="center" vertical="center"/>
      <protection locked="0"/>
    </xf>
    <xf numFmtId="0" fontId="6" fillId="0" borderId="22" xfId="0" applyFont="1" applyBorder="1" applyAlignment="1" applyProtection="1">
      <alignment horizontal="center" vertical="center"/>
      <protection locked="0"/>
    </xf>
    <xf numFmtId="0" fontId="5" fillId="0" borderId="23" xfId="0" applyFont="1" applyBorder="1" applyAlignment="1" applyProtection="1">
      <alignment horizontal="center" vertical="center"/>
      <protection locked="0"/>
    </xf>
    <xf numFmtId="0" fontId="6" fillId="0" borderId="24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1" fontId="6" fillId="0" borderId="0" xfId="0" applyNumberFormat="1" applyFont="1" applyAlignment="1" applyProtection="1">
      <alignment horizontal="center"/>
      <protection locked="0"/>
    </xf>
    <xf numFmtId="20" fontId="6" fillId="0" borderId="7" xfId="0" applyNumberFormat="1" applyFont="1" applyBorder="1" applyAlignment="1" applyProtection="1">
      <alignment horizontal="left" vertical="center"/>
      <protection locked="0"/>
    </xf>
    <xf numFmtId="0" fontId="6" fillId="0" borderId="25" xfId="0" applyFont="1" applyBorder="1" applyAlignment="1" applyProtection="1">
      <alignment horizontal="center" vertical="center"/>
      <protection locked="0"/>
    </xf>
    <xf numFmtId="0" fontId="16" fillId="0" borderId="15" xfId="0" applyFont="1" applyBorder="1" applyAlignment="1" applyProtection="1">
      <alignment horizontal="center"/>
      <protection locked="0"/>
    </xf>
    <xf numFmtId="1" fontId="16" fillId="0" borderId="16" xfId="0" applyNumberFormat="1" applyFont="1" applyBorder="1" applyAlignment="1" applyProtection="1">
      <alignment horizontal="center"/>
      <protection locked="0"/>
    </xf>
    <xf numFmtId="1" fontId="16" fillId="0" borderId="26" xfId="0" applyNumberFormat="1" applyFont="1" applyBorder="1" applyAlignment="1" applyProtection="1">
      <alignment horizontal="center"/>
      <protection locked="0"/>
    </xf>
    <xf numFmtId="1" fontId="16" fillId="0" borderId="26" xfId="0" applyNumberFormat="1" applyFont="1" applyBorder="1" applyAlignment="1">
      <alignment horizontal="center"/>
    </xf>
    <xf numFmtId="0" fontId="16" fillId="0" borderId="6" xfId="0" applyFont="1" applyBorder="1" applyAlignment="1" applyProtection="1">
      <alignment horizontal="center"/>
      <protection locked="0"/>
    </xf>
    <xf numFmtId="1" fontId="16" fillId="0" borderId="27" xfId="0" applyNumberFormat="1" applyFont="1" applyBorder="1" applyAlignment="1" applyProtection="1">
      <alignment horizontal="center"/>
      <protection locked="0"/>
    </xf>
    <xf numFmtId="1" fontId="16" fillId="0" borderId="28" xfId="0" applyNumberFormat="1" applyFont="1" applyBorder="1" applyAlignment="1">
      <alignment horizontal="center"/>
    </xf>
    <xf numFmtId="0" fontId="16" fillId="0" borderId="7" xfId="0" applyFont="1" applyBorder="1" applyAlignment="1" applyProtection="1">
      <alignment horizontal="center"/>
      <protection locked="0"/>
    </xf>
    <xf numFmtId="1" fontId="16" fillId="0" borderId="21" xfId="0" applyNumberFormat="1" applyFont="1" applyBorder="1" applyAlignment="1" applyProtection="1">
      <alignment horizontal="center"/>
      <protection locked="0"/>
    </xf>
    <xf numFmtId="1" fontId="16" fillId="0" borderId="29" xfId="0" applyNumberFormat="1" applyFont="1" applyBorder="1" applyAlignment="1">
      <alignment horizontal="center"/>
    </xf>
    <xf numFmtId="0" fontId="16" fillId="0" borderId="17" xfId="0" applyFont="1" applyBorder="1" applyAlignment="1" applyProtection="1">
      <alignment horizontal="center"/>
      <protection locked="0"/>
    </xf>
    <xf numFmtId="164" fontId="16" fillId="0" borderId="15" xfId="0" applyNumberFormat="1" applyFont="1" applyBorder="1" applyAlignment="1">
      <alignment horizontal="center"/>
    </xf>
    <xf numFmtId="164" fontId="16" fillId="0" borderId="16" xfId="0" applyNumberFormat="1" applyFont="1" applyBorder="1" applyAlignment="1" applyProtection="1">
      <alignment horizontal="center"/>
      <protection locked="0"/>
    </xf>
    <xf numFmtId="2" fontId="16" fillId="0" borderId="17" xfId="0" applyNumberFormat="1" applyFont="1" applyBorder="1" applyAlignment="1" applyProtection="1">
      <alignment horizontal="center"/>
      <protection locked="0"/>
    </xf>
    <xf numFmtId="0" fontId="16" fillId="0" borderId="5" xfId="0" applyFont="1" applyBorder="1" applyAlignment="1">
      <alignment horizontal="center"/>
    </xf>
    <xf numFmtId="164" fontId="16" fillId="0" borderId="6" xfId="0" applyNumberFormat="1" applyFont="1" applyBorder="1" applyAlignment="1">
      <alignment horizontal="center"/>
    </xf>
    <xf numFmtId="164" fontId="16" fillId="0" borderId="27" xfId="0" applyNumberFormat="1" applyFont="1" applyBorder="1" applyAlignment="1" applyProtection="1">
      <alignment horizontal="center"/>
      <protection locked="0"/>
    </xf>
    <xf numFmtId="2" fontId="16" fillId="0" borderId="30" xfId="0" applyNumberFormat="1" applyFont="1" applyBorder="1" applyAlignment="1" applyProtection="1">
      <alignment horizontal="center"/>
      <protection locked="0"/>
    </xf>
    <xf numFmtId="0" fontId="16" fillId="0" borderId="6" xfId="0" applyFont="1" applyBorder="1" applyAlignment="1">
      <alignment horizontal="center"/>
    </xf>
    <xf numFmtId="164" fontId="16" fillId="0" borderId="7" xfId="0" applyNumberFormat="1" applyFont="1" applyBorder="1" applyAlignment="1">
      <alignment horizontal="center"/>
    </xf>
    <xf numFmtId="164" fontId="16" fillId="0" borderId="21" xfId="0" applyNumberFormat="1" applyFont="1" applyBorder="1" applyAlignment="1" applyProtection="1">
      <alignment horizontal="center"/>
      <protection locked="0"/>
    </xf>
    <xf numFmtId="2" fontId="16" fillId="0" borderId="22" xfId="0" applyNumberFormat="1" applyFont="1" applyBorder="1" applyAlignment="1" applyProtection="1">
      <alignment horizontal="center"/>
      <protection locked="0"/>
    </xf>
    <xf numFmtId="0" fontId="16" fillId="0" borderId="7" xfId="0" applyFont="1" applyBorder="1" applyAlignment="1">
      <alignment horizontal="center"/>
    </xf>
    <xf numFmtId="2" fontId="16" fillId="0" borderId="31" xfId="0" applyNumberFormat="1" applyFont="1" applyBorder="1" applyAlignment="1" applyProtection="1">
      <alignment horizontal="center"/>
      <protection locked="0"/>
    </xf>
    <xf numFmtId="2" fontId="16" fillId="0" borderId="32" xfId="0" applyNumberFormat="1" applyFont="1" applyBorder="1" applyAlignment="1" applyProtection="1">
      <alignment horizontal="center"/>
      <protection locked="0"/>
    </xf>
    <xf numFmtId="2" fontId="16" fillId="0" borderId="33" xfId="0" applyNumberFormat="1" applyFont="1" applyBorder="1" applyAlignment="1" applyProtection="1">
      <alignment horizontal="center"/>
      <protection locked="0"/>
    </xf>
    <xf numFmtId="2" fontId="16" fillId="0" borderId="16" xfId="0" applyNumberFormat="1" applyFont="1" applyBorder="1" applyAlignment="1" applyProtection="1">
      <alignment horizontal="center"/>
      <protection locked="0"/>
    </xf>
    <xf numFmtId="2" fontId="16" fillId="0" borderId="27" xfId="0" applyNumberFormat="1" applyFont="1" applyBorder="1" applyAlignment="1" applyProtection="1">
      <alignment horizontal="center"/>
      <protection locked="0"/>
    </xf>
    <xf numFmtId="2" fontId="16" fillId="0" borderId="21" xfId="0" applyNumberFormat="1" applyFont="1" applyBorder="1" applyAlignment="1" applyProtection="1">
      <alignment horizontal="center"/>
      <protection locked="0"/>
    </xf>
    <xf numFmtId="0" fontId="4" fillId="0" borderId="28" xfId="0" applyFont="1" applyBorder="1" applyAlignment="1" applyProtection="1">
      <alignment horizontal="center" vertical="center"/>
      <protection locked="0"/>
    </xf>
    <xf numFmtId="0" fontId="4" fillId="0" borderId="14" xfId="0" applyFont="1" applyBorder="1" applyAlignment="1" applyProtection="1">
      <alignment vertical="center"/>
      <protection locked="0"/>
    </xf>
    <xf numFmtId="0" fontId="4" fillId="0" borderId="34" xfId="0" applyFont="1" applyBorder="1" applyAlignment="1" applyProtection="1">
      <alignment horizontal="center" vertical="center"/>
      <protection locked="0"/>
    </xf>
    <xf numFmtId="49" fontId="4" fillId="0" borderId="34" xfId="0" applyNumberFormat="1" applyFont="1" applyBorder="1" applyAlignment="1" applyProtection="1">
      <alignment horizontal="right" vertical="center"/>
      <protection locked="0"/>
    </xf>
    <xf numFmtId="0" fontId="4" fillId="0" borderId="9" xfId="0" applyFont="1" applyBorder="1" applyAlignment="1" applyProtection="1">
      <alignment vertical="center"/>
      <protection locked="0"/>
    </xf>
    <xf numFmtId="49" fontId="4" fillId="0" borderId="2" xfId="0" applyNumberFormat="1" applyFont="1" applyBorder="1" applyAlignment="1" applyProtection="1">
      <alignment horizontal="left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35" xfId="0" applyFont="1" applyBorder="1" applyAlignment="1" applyProtection="1">
      <alignment horizontal="center" vertical="center" wrapText="1"/>
      <protection locked="0"/>
    </xf>
    <xf numFmtId="0" fontId="4" fillId="0" borderId="36" xfId="0" applyFont="1" applyBorder="1" applyAlignment="1" applyProtection="1">
      <alignment horizontal="center" vertical="center"/>
      <protection locked="0"/>
    </xf>
    <xf numFmtId="14" fontId="6" fillId="0" borderId="1" xfId="0" applyNumberFormat="1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left" vertical="center" wrapText="1"/>
      <protection locked="0"/>
    </xf>
    <xf numFmtId="17" fontId="17" fillId="0" borderId="28" xfId="0" applyNumberFormat="1" applyFont="1" applyBorder="1" applyAlignment="1" applyProtection="1">
      <alignment horizontal="center" vertical="center"/>
      <protection locked="0"/>
    </xf>
    <xf numFmtId="0" fontId="17" fillId="0" borderId="28" xfId="0" applyFont="1" applyBorder="1" applyAlignment="1" applyProtection="1">
      <alignment horizontal="center" vertical="center"/>
      <protection locked="0"/>
    </xf>
    <xf numFmtId="17" fontId="17" fillId="0" borderId="34" xfId="0" applyNumberFormat="1" applyFont="1" applyBorder="1" applyAlignment="1" applyProtection="1">
      <alignment horizontal="center" vertical="center"/>
      <protection locked="0"/>
    </xf>
    <xf numFmtId="0" fontId="4" fillId="0" borderId="34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2" fontId="6" fillId="0" borderId="55" xfId="0" applyNumberFormat="1" applyFont="1" applyBorder="1" applyAlignment="1" applyProtection="1">
      <alignment horizontal="center"/>
      <protection locked="0"/>
    </xf>
    <xf numFmtId="2" fontId="6" fillId="0" borderId="31" xfId="0" applyNumberFormat="1" applyFont="1" applyBorder="1" applyAlignment="1" applyProtection="1">
      <alignment horizontal="center"/>
      <protection locked="0"/>
    </xf>
    <xf numFmtId="2" fontId="6" fillId="0" borderId="37" xfId="0" applyNumberFormat="1" applyFont="1" applyBorder="1" applyAlignment="1" applyProtection="1">
      <alignment horizontal="center"/>
      <protection locked="0"/>
    </xf>
    <xf numFmtId="2" fontId="6" fillId="0" borderId="32" xfId="0" applyNumberFormat="1" applyFont="1" applyBorder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/>
      <protection locked="0"/>
    </xf>
    <xf numFmtId="2" fontId="6" fillId="0" borderId="50" xfId="0" applyNumberFormat="1" applyFont="1" applyBorder="1" applyAlignment="1" applyProtection="1">
      <alignment horizontal="center"/>
      <protection locked="0"/>
    </xf>
    <xf numFmtId="2" fontId="6" fillId="0" borderId="33" xfId="0" applyNumberFormat="1" applyFont="1" applyBorder="1" applyAlignment="1" applyProtection="1">
      <alignment horizontal="center"/>
      <protection locked="0"/>
    </xf>
    <xf numFmtId="0" fontId="12" fillId="0" borderId="52" xfId="0" applyFont="1" applyBorder="1" applyAlignment="1" applyProtection="1">
      <alignment horizontal="center"/>
      <protection locked="0"/>
    </xf>
    <xf numFmtId="0" fontId="0" fillId="0" borderId="52" xfId="0" applyBorder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6" fillId="0" borderId="53" xfId="0" applyFont="1" applyBorder="1" applyAlignment="1" applyProtection="1">
      <alignment horizontal="center" vertical="center" wrapText="1"/>
      <protection locked="0"/>
    </xf>
    <xf numFmtId="0" fontId="6" fillId="0" borderId="49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left" vertical="top"/>
      <protection locked="0"/>
    </xf>
    <xf numFmtId="0" fontId="0" fillId="0" borderId="0" xfId="0" applyAlignment="1" applyProtection="1">
      <alignment horizontal="left"/>
      <protection locked="0"/>
    </xf>
    <xf numFmtId="0" fontId="4" fillId="0" borderId="38" xfId="0" applyFont="1" applyBorder="1" applyAlignment="1" applyProtection="1">
      <alignment wrapText="1"/>
      <protection locked="0"/>
    </xf>
    <xf numFmtId="0" fontId="4" fillId="0" borderId="54" xfId="0" applyFont="1" applyBorder="1" applyAlignment="1" applyProtection="1">
      <alignment wrapText="1"/>
      <protection locked="0"/>
    </xf>
    <xf numFmtId="0" fontId="4" fillId="0" borderId="39" xfId="0" applyFont="1" applyBorder="1" applyAlignment="1" applyProtection="1">
      <alignment wrapText="1"/>
      <protection locked="0"/>
    </xf>
    <xf numFmtId="0" fontId="17" fillId="0" borderId="34" xfId="0" applyFont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wrapText="1"/>
      <protection locked="0"/>
    </xf>
    <xf numFmtId="0" fontId="5" fillId="0" borderId="45" xfId="0" applyFont="1" applyBorder="1" applyAlignment="1" applyProtection="1">
      <alignment horizontal="center" wrapText="1"/>
      <protection locked="0"/>
    </xf>
    <xf numFmtId="0" fontId="5" fillId="0" borderId="46" xfId="0" applyFont="1" applyBorder="1" applyAlignment="1" applyProtection="1">
      <alignment horizontal="center" wrapText="1"/>
      <protection locked="0"/>
    </xf>
    <xf numFmtId="0" fontId="5" fillId="0" borderId="47" xfId="0" applyFont="1" applyBorder="1" applyAlignment="1" applyProtection="1">
      <alignment horizontal="center" wrapText="1"/>
      <protection locked="0"/>
    </xf>
    <xf numFmtId="0" fontId="10" fillId="0" borderId="41" xfId="0" applyFont="1" applyBorder="1" applyAlignment="1" applyProtection="1">
      <alignment horizontal="left" vertical="top" wrapText="1"/>
      <protection locked="0"/>
    </xf>
    <xf numFmtId="0" fontId="0" fillId="0" borderId="41" xfId="0" applyBorder="1" applyAlignment="1" applyProtection="1">
      <alignment horizontal="left"/>
      <protection locked="0"/>
    </xf>
    <xf numFmtId="0" fontId="1" fillId="0" borderId="14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 wrapText="1"/>
      <protection locked="0"/>
    </xf>
    <xf numFmtId="0" fontId="6" fillId="0" borderId="33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vertical="center" wrapText="1"/>
      <protection locked="0"/>
    </xf>
    <xf numFmtId="0" fontId="3" fillId="0" borderId="0" xfId="0" applyFont="1" applyAlignment="1" applyProtection="1">
      <alignment vertical="center" wrapText="1"/>
      <protection locked="0"/>
    </xf>
    <xf numFmtId="0" fontId="3" fillId="0" borderId="51" xfId="0" applyFont="1" applyBorder="1" applyAlignment="1" applyProtection="1">
      <alignment vertical="center" wrapText="1"/>
      <protection locked="0"/>
    </xf>
    <xf numFmtId="0" fontId="17" fillId="0" borderId="34" xfId="0" applyFont="1" applyBorder="1" applyAlignment="1" applyProtection="1">
      <alignment horizontal="center" vertical="center" shrinkToFit="1"/>
      <protection locked="0"/>
    </xf>
    <xf numFmtId="0" fontId="4" fillId="0" borderId="34" xfId="0" applyFont="1" applyBorder="1" applyAlignment="1" applyProtection="1">
      <alignment horizontal="center" vertical="center" shrinkToFit="1"/>
      <protection locked="0"/>
    </xf>
    <xf numFmtId="0" fontId="17" fillId="0" borderId="34" xfId="0" applyFont="1" applyBorder="1" applyAlignment="1" applyProtection="1">
      <alignment vertical="center" shrinkToFit="1"/>
      <protection locked="0"/>
    </xf>
    <xf numFmtId="0" fontId="5" fillId="0" borderId="40" xfId="0" applyFont="1" applyBorder="1" applyAlignment="1" applyProtection="1">
      <alignment vertical="center" wrapText="1"/>
      <protection locked="0"/>
    </xf>
    <xf numFmtId="0" fontId="5" fillId="0" borderId="41" xfId="0" applyFont="1" applyBorder="1" applyAlignment="1" applyProtection="1">
      <alignment vertical="center" wrapText="1"/>
      <protection locked="0"/>
    </xf>
    <xf numFmtId="0" fontId="5" fillId="0" borderId="42" xfId="0" applyFont="1" applyBorder="1" applyAlignment="1" applyProtection="1">
      <alignment vertical="center" wrapText="1"/>
      <protection locked="0"/>
    </xf>
    <xf numFmtId="0" fontId="3" fillId="0" borderId="43" xfId="0" applyFont="1" applyBorder="1" applyAlignment="1" applyProtection="1">
      <alignment vertical="center" wrapText="1"/>
      <protection locked="0"/>
    </xf>
    <xf numFmtId="0" fontId="3" fillId="0" borderId="44" xfId="0" applyFont="1" applyBorder="1" applyAlignment="1" applyProtection="1">
      <alignment vertical="center" wrapText="1"/>
      <protection locked="0"/>
    </xf>
    <xf numFmtId="0" fontId="3" fillId="0" borderId="1" xfId="0" applyFont="1" applyBorder="1" applyAlignment="1" applyProtection="1">
      <alignment vertical="center" wrapText="1"/>
      <protection locked="0"/>
    </xf>
    <xf numFmtId="0" fontId="5" fillId="0" borderId="48" xfId="0" applyFont="1" applyBorder="1" applyAlignment="1" applyProtection="1">
      <alignment horizontal="center" wrapText="1"/>
      <protection locked="0"/>
    </xf>
    <xf numFmtId="0" fontId="6" fillId="0" borderId="43" xfId="0" applyFont="1" applyBorder="1" applyAlignment="1" applyProtection="1">
      <alignment horizontal="center" vertical="center" wrapText="1"/>
      <protection locked="0"/>
    </xf>
    <xf numFmtId="0" fontId="6" fillId="0" borderId="44" xfId="0" applyFont="1" applyBorder="1" applyAlignment="1" applyProtection="1">
      <alignment horizontal="center" vertical="center" wrapText="1"/>
      <protection locked="0"/>
    </xf>
    <xf numFmtId="0" fontId="6" fillId="0" borderId="36" xfId="0" applyFont="1" applyBorder="1" applyAlignment="1" applyProtection="1">
      <alignment horizontal="center" vertical="center" wrapText="1"/>
      <protection locked="0"/>
    </xf>
    <xf numFmtId="0" fontId="4" fillId="0" borderId="44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3"/>
  <sheetViews>
    <sheetView tabSelected="1" view="pageBreakPreview" topLeftCell="A48" zoomScale="78" zoomScaleNormal="154" zoomScaleSheetLayoutView="78" workbookViewId="0">
      <selection activeCell="F50" sqref="F50"/>
    </sheetView>
  </sheetViews>
  <sheetFormatPr defaultColWidth="9.140625" defaultRowHeight="12.75" x14ac:dyDescent="0.2"/>
  <cols>
    <col min="1" max="1" width="16" style="2" customWidth="1"/>
    <col min="2" max="2" width="15.42578125" style="2" customWidth="1"/>
    <col min="3" max="3" width="13.42578125" style="2" customWidth="1"/>
    <col min="4" max="4" width="14.28515625" style="2" customWidth="1"/>
    <col min="5" max="5" width="16.42578125" style="2" customWidth="1"/>
    <col min="6" max="6" width="16.85546875" style="2" customWidth="1"/>
    <col min="7" max="7" width="18.42578125" style="2" customWidth="1"/>
    <col min="8" max="8" width="18" style="2" customWidth="1"/>
    <col min="9" max="9" width="10" style="2" customWidth="1"/>
    <col min="10" max="16384" width="9.140625" style="2"/>
  </cols>
  <sheetData>
    <row r="1" spans="1:8" s="3" customFormat="1" ht="24" customHeight="1" x14ac:dyDescent="0.2">
      <c r="A1" s="109" t="s">
        <v>36</v>
      </c>
      <c r="B1" s="109"/>
      <c r="C1" s="109"/>
      <c r="D1" s="109"/>
      <c r="E1" s="109"/>
      <c r="F1" s="109"/>
      <c r="G1" s="14" t="s">
        <v>4</v>
      </c>
      <c r="H1" s="79" t="s">
        <v>39</v>
      </c>
    </row>
    <row r="2" spans="1:8" s="3" customFormat="1" ht="24" customHeight="1" x14ac:dyDescent="0.2">
      <c r="A2" s="110" t="s">
        <v>35</v>
      </c>
      <c r="B2" s="110"/>
      <c r="C2" s="110"/>
      <c r="D2" s="110"/>
      <c r="E2" s="110"/>
      <c r="F2" s="110"/>
      <c r="G2" s="15" t="s">
        <v>9</v>
      </c>
      <c r="H2" s="78">
        <v>45748</v>
      </c>
    </row>
    <row r="3" spans="1:8" s="5" customFormat="1" ht="24" customHeight="1" x14ac:dyDescent="0.25">
      <c r="A3" s="71" t="s">
        <v>17</v>
      </c>
      <c r="B3" s="116" t="s">
        <v>45</v>
      </c>
      <c r="C3" s="117"/>
      <c r="D3" s="118"/>
      <c r="E3" s="72" t="s">
        <v>48</v>
      </c>
      <c r="F3" s="72"/>
      <c r="G3" s="81" t="s">
        <v>53</v>
      </c>
      <c r="H3" s="82"/>
    </row>
    <row r="4" spans="1:8" s="4" customFormat="1" ht="43.35" customHeight="1" thickBot="1" x14ac:dyDescent="0.25">
      <c r="A4" s="16" t="s">
        <v>11</v>
      </c>
      <c r="B4" s="17" t="s">
        <v>23</v>
      </c>
      <c r="C4" s="18" t="s">
        <v>24</v>
      </c>
      <c r="D4" s="19" t="s">
        <v>25</v>
      </c>
      <c r="E4" s="20" t="s">
        <v>41</v>
      </c>
      <c r="F4" s="21" t="s">
        <v>28</v>
      </c>
      <c r="G4" s="111" t="s">
        <v>29</v>
      </c>
      <c r="H4" s="112"/>
    </row>
    <row r="5" spans="1:8" ht="24" customHeight="1" thickTop="1" thickBot="1" x14ac:dyDescent="0.3">
      <c r="A5" s="38">
        <v>1</v>
      </c>
      <c r="B5" s="39">
        <v>25</v>
      </c>
      <c r="C5" s="40">
        <v>1</v>
      </c>
      <c r="D5" s="41">
        <f>IF(B5="","",B5-C5)</f>
        <v>24</v>
      </c>
      <c r="E5" s="41" t="str">
        <f>IF(D5&gt;=28,"Change Filter","OK")</f>
        <v>OK</v>
      </c>
      <c r="F5" s="61"/>
      <c r="G5" s="83">
        <v>0.41</v>
      </c>
      <c r="H5" s="84"/>
    </row>
    <row r="6" spans="1:8" ht="24" customHeight="1" thickTop="1" thickBot="1" x14ac:dyDescent="0.3">
      <c r="A6" s="42">
        <v>2</v>
      </c>
      <c r="B6" s="39">
        <v>25</v>
      </c>
      <c r="C6" s="40">
        <v>1</v>
      </c>
      <c r="D6" s="44">
        <f t="shared" ref="D6:D35" si="0">IF(B6="","",B6-C6)</f>
        <v>24</v>
      </c>
      <c r="E6" s="44" t="str">
        <f t="shared" ref="E6:E35" si="1">IF(D6&gt;=28,"Change Filter","OK")</f>
        <v>OK</v>
      </c>
      <c r="F6" s="62"/>
      <c r="G6" s="85">
        <v>0.28999999999999998</v>
      </c>
      <c r="H6" s="86"/>
    </row>
    <row r="7" spans="1:8" ht="24" customHeight="1" thickTop="1" thickBot="1" x14ac:dyDescent="0.3">
      <c r="A7" s="42">
        <v>3</v>
      </c>
      <c r="B7" s="39">
        <v>26</v>
      </c>
      <c r="C7" s="40">
        <v>1</v>
      </c>
      <c r="D7" s="44">
        <f t="shared" si="0"/>
        <v>25</v>
      </c>
      <c r="E7" s="44" t="str">
        <f t="shared" si="1"/>
        <v>OK</v>
      </c>
      <c r="F7" s="62"/>
      <c r="G7" s="85">
        <v>0.25</v>
      </c>
      <c r="H7" s="86"/>
    </row>
    <row r="8" spans="1:8" ht="24" customHeight="1" thickTop="1" thickBot="1" x14ac:dyDescent="0.3">
      <c r="A8" s="42">
        <v>4</v>
      </c>
      <c r="B8" s="39">
        <v>26</v>
      </c>
      <c r="C8" s="40">
        <v>1</v>
      </c>
      <c r="D8" s="44">
        <f t="shared" si="0"/>
        <v>25</v>
      </c>
      <c r="E8" s="44" t="str">
        <f t="shared" si="1"/>
        <v>OK</v>
      </c>
      <c r="F8" s="62"/>
      <c r="G8" s="85">
        <v>0.24</v>
      </c>
      <c r="H8" s="86"/>
    </row>
    <row r="9" spans="1:8" ht="24" customHeight="1" thickTop="1" thickBot="1" x14ac:dyDescent="0.3">
      <c r="A9" s="42">
        <v>5</v>
      </c>
      <c r="B9" s="39">
        <v>26</v>
      </c>
      <c r="C9" s="40">
        <v>1</v>
      </c>
      <c r="D9" s="44">
        <f t="shared" si="0"/>
        <v>25</v>
      </c>
      <c r="E9" s="44" t="str">
        <f t="shared" si="1"/>
        <v>OK</v>
      </c>
      <c r="F9" s="62"/>
      <c r="G9" s="85">
        <v>0.21</v>
      </c>
      <c r="H9" s="86"/>
    </row>
    <row r="10" spans="1:8" ht="24" customHeight="1" thickTop="1" thickBot="1" x14ac:dyDescent="0.3">
      <c r="A10" s="42">
        <v>6</v>
      </c>
      <c r="B10" s="43">
        <v>26</v>
      </c>
      <c r="C10" s="40">
        <v>1</v>
      </c>
      <c r="D10" s="44">
        <f t="shared" si="0"/>
        <v>25</v>
      </c>
      <c r="E10" s="44" t="str">
        <f t="shared" si="1"/>
        <v>OK</v>
      </c>
      <c r="F10" s="62"/>
      <c r="G10" s="85">
        <v>0.25</v>
      </c>
      <c r="H10" s="86"/>
    </row>
    <row r="11" spans="1:8" ht="24" customHeight="1" thickTop="1" thickBot="1" x14ac:dyDescent="0.3">
      <c r="A11" s="42">
        <v>7</v>
      </c>
      <c r="B11" s="43">
        <v>28</v>
      </c>
      <c r="C11" s="40">
        <v>1</v>
      </c>
      <c r="D11" s="44">
        <f t="shared" si="0"/>
        <v>27</v>
      </c>
      <c r="E11" s="44" t="str">
        <f t="shared" si="1"/>
        <v>OK</v>
      </c>
      <c r="F11" s="62"/>
      <c r="G11" s="85">
        <v>0.35</v>
      </c>
      <c r="H11" s="86"/>
    </row>
    <row r="12" spans="1:8" ht="24" customHeight="1" thickTop="1" thickBot="1" x14ac:dyDescent="0.3">
      <c r="A12" s="42">
        <v>8</v>
      </c>
      <c r="B12" s="43">
        <v>31</v>
      </c>
      <c r="C12" s="40">
        <v>1</v>
      </c>
      <c r="D12" s="44">
        <f t="shared" si="0"/>
        <v>30</v>
      </c>
      <c r="E12" s="44" t="str">
        <f t="shared" si="1"/>
        <v>Change Filter</v>
      </c>
      <c r="F12" s="62"/>
      <c r="G12" s="85">
        <v>0.24</v>
      </c>
      <c r="H12" s="86"/>
    </row>
    <row r="13" spans="1:8" ht="24" customHeight="1" thickTop="1" thickBot="1" x14ac:dyDescent="0.3">
      <c r="A13" s="42">
        <v>9</v>
      </c>
      <c r="B13" s="43">
        <v>31</v>
      </c>
      <c r="C13" s="40">
        <v>1</v>
      </c>
      <c r="D13" s="44">
        <f t="shared" si="0"/>
        <v>30</v>
      </c>
      <c r="E13" s="44" t="str">
        <f t="shared" si="1"/>
        <v>Change Filter</v>
      </c>
      <c r="F13" s="62"/>
      <c r="G13" s="85">
        <v>0.31</v>
      </c>
      <c r="H13" s="86"/>
    </row>
    <row r="14" spans="1:8" ht="24" customHeight="1" thickTop="1" thickBot="1" x14ac:dyDescent="0.3">
      <c r="A14" s="42">
        <v>10</v>
      </c>
      <c r="B14" s="43">
        <v>31</v>
      </c>
      <c r="C14" s="40">
        <v>1</v>
      </c>
      <c r="D14" s="44">
        <f t="shared" si="0"/>
        <v>30</v>
      </c>
      <c r="E14" s="44" t="str">
        <f t="shared" si="1"/>
        <v>Change Filter</v>
      </c>
      <c r="F14" s="62"/>
      <c r="G14" s="85">
        <v>0.3</v>
      </c>
      <c r="H14" s="86"/>
    </row>
    <row r="15" spans="1:8" ht="24" customHeight="1" thickTop="1" thickBot="1" x14ac:dyDescent="0.3">
      <c r="A15" s="42">
        <v>11</v>
      </c>
      <c r="B15" s="43">
        <v>31</v>
      </c>
      <c r="C15" s="40">
        <v>1</v>
      </c>
      <c r="D15" s="44">
        <f t="shared" si="0"/>
        <v>30</v>
      </c>
      <c r="E15" s="44" t="str">
        <f t="shared" si="1"/>
        <v>Change Filter</v>
      </c>
      <c r="F15" s="62"/>
      <c r="G15" s="85">
        <v>0.28999999999999998</v>
      </c>
      <c r="H15" s="86"/>
    </row>
    <row r="16" spans="1:8" ht="24" customHeight="1" thickTop="1" thickBot="1" x14ac:dyDescent="0.3">
      <c r="A16" s="42">
        <v>12</v>
      </c>
      <c r="B16" s="43">
        <v>34</v>
      </c>
      <c r="C16" s="40">
        <v>1</v>
      </c>
      <c r="D16" s="44">
        <f t="shared" si="0"/>
        <v>33</v>
      </c>
      <c r="E16" s="44" t="str">
        <f t="shared" si="1"/>
        <v>Change Filter</v>
      </c>
      <c r="F16" s="62"/>
      <c r="G16" s="85">
        <v>0.32</v>
      </c>
      <c r="H16" s="86"/>
    </row>
    <row r="17" spans="1:8" ht="24" customHeight="1" thickTop="1" thickBot="1" x14ac:dyDescent="0.3">
      <c r="A17" s="42">
        <v>13</v>
      </c>
      <c r="B17" s="43">
        <v>40</v>
      </c>
      <c r="C17" s="40">
        <v>1</v>
      </c>
      <c r="D17" s="44">
        <f t="shared" si="0"/>
        <v>39</v>
      </c>
      <c r="E17" s="44" t="str">
        <f t="shared" si="1"/>
        <v>Change Filter</v>
      </c>
      <c r="F17" s="62"/>
      <c r="G17" s="85">
        <v>0.24</v>
      </c>
      <c r="H17" s="86"/>
    </row>
    <row r="18" spans="1:8" ht="24" customHeight="1" thickTop="1" thickBot="1" x14ac:dyDescent="0.3">
      <c r="A18" s="42">
        <v>14</v>
      </c>
      <c r="B18" s="43">
        <v>30</v>
      </c>
      <c r="C18" s="40">
        <v>1</v>
      </c>
      <c r="D18" s="44">
        <f t="shared" si="0"/>
        <v>29</v>
      </c>
      <c r="E18" s="44" t="str">
        <f t="shared" si="1"/>
        <v>Change Filter</v>
      </c>
      <c r="F18" s="62"/>
      <c r="G18" s="85">
        <v>0.2</v>
      </c>
      <c r="H18" s="86"/>
    </row>
    <row r="19" spans="1:8" ht="24" customHeight="1" thickTop="1" thickBot="1" x14ac:dyDescent="0.3">
      <c r="A19" s="42">
        <v>15</v>
      </c>
      <c r="B19" s="43">
        <v>32</v>
      </c>
      <c r="C19" s="40">
        <v>1</v>
      </c>
      <c r="D19" s="44">
        <f t="shared" si="0"/>
        <v>31</v>
      </c>
      <c r="E19" s="44" t="str">
        <f t="shared" si="1"/>
        <v>Change Filter</v>
      </c>
      <c r="F19" s="62"/>
      <c r="G19" s="85">
        <v>0.19</v>
      </c>
      <c r="H19" s="86"/>
    </row>
    <row r="20" spans="1:8" ht="24" customHeight="1" thickTop="1" thickBot="1" x14ac:dyDescent="0.3">
      <c r="A20" s="42">
        <v>16</v>
      </c>
      <c r="B20" s="43">
        <v>30</v>
      </c>
      <c r="C20" s="40">
        <v>1</v>
      </c>
      <c r="D20" s="44">
        <f t="shared" si="0"/>
        <v>29</v>
      </c>
      <c r="E20" s="44" t="str">
        <f t="shared" si="1"/>
        <v>Change Filter</v>
      </c>
      <c r="F20" s="62"/>
      <c r="G20" s="85">
        <v>0.22</v>
      </c>
      <c r="H20" s="86"/>
    </row>
    <row r="21" spans="1:8" ht="24" customHeight="1" thickTop="1" thickBot="1" x14ac:dyDescent="0.3">
      <c r="A21" s="42">
        <v>17</v>
      </c>
      <c r="B21" s="43">
        <v>32</v>
      </c>
      <c r="C21" s="40">
        <v>1</v>
      </c>
      <c r="D21" s="44">
        <f t="shared" si="0"/>
        <v>31</v>
      </c>
      <c r="E21" s="44" t="str">
        <f t="shared" si="1"/>
        <v>Change Filter</v>
      </c>
      <c r="F21" s="62"/>
      <c r="G21" s="85">
        <v>0.18</v>
      </c>
      <c r="H21" s="86"/>
    </row>
    <row r="22" spans="1:8" ht="24" customHeight="1" thickTop="1" thickBot="1" x14ac:dyDescent="0.3">
      <c r="A22" s="42">
        <v>18</v>
      </c>
      <c r="B22" s="43">
        <v>40</v>
      </c>
      <c r="C22" s="40">
        <v>1</v>
      </c>
      <c r="D22" s="44">
        <f t="shared" si="0"/>
        <v>39</v>
      </c>
      <c r="E22" s="44" t="str">
        <f t="shared" si="1"/>
        <v>Change Filter</v>
      </c>
      <c r="F22" s="62"/>
      <c r="G22" s="85">
        <v>0.17</v>
      </c>
      <c r="H22" s="86"/>
    </row>
    <row r="23" spans="1:8" ht="24" customHeight="1" thickTop="1" thickBot="1" x14ac:dyDescent="0.3">
      <c r="A23" s="42">
        <v>19</v>
      </c>
      <c r="B23" s="43">
        <v>40</v>
      </c>
      <c r="C23" s="40">
        <v>1</v>
      </c>
      <c r="D23" s="44">
        <f t="shared" si="0"/>
        <v>39</v>
      </c>
      <c r="E23" s="44" t="str">
        <f t="shared" si="1"/>
        <v>Change Filter</v>
      </c>
      <c r="F23" s="62"/>
      <c r="G23" s="85">
        <v>0.17</v>
      </c>
      <c r="H23" s="86"/>
    </row>
    <row r="24" spans="1:8" ht="24" customHeight="1" thickTop="1" thickBot="1" x14ac:dyDescent="0.3">
      <c r="A24" s="42">
        <v>20</v>
      </c>
      <c r="B24" s="43">
        <v>40</v>
      </c>
      <c r="C24" s="40">
        <v>1</v>
      </c>
      <c r="D24" s="44">
        <f t="shared" si="0"/>
        <v>39</v>
      </c>
      <c r="E24" s="44" t="str">
        <f t="shared" si="1"/>
        <v>Change Filter</v>
      </c>
      <c r="F24" s="62"/>
      <c r="G24" s="85">
        <v>0.18</v>
      </c>
      <c r="H24" s="86"/>
    </row>
    <row r="25" spans="1:8" ht="24" customHeight="1" thickTop="1" thickBot="1" x14ac:dyDescent="0.3">
      <c r="A25" s="42">
        <v>21</v>
      </c>
      <c r="B25" s="43">
        <v>35</v>
      </c>
      <c r="C25" s="40">
        <v>1</v>
      </c>
      <c r="D25" s="44">
        <f t="shared" si="0"/>
        <v>34</v>
      </c>
      <c r="E25" s="44" t="str">
        <f t="shared" si="1"/>
        <v>Change Filter</v>
      </c>
      <c r="F25" s="62"/>
      <c r="G25" s="85">
        <v>0.21</v>
      </c>
      <c r="H25" s="86"/>
    </row>
    <row r="26" spans="1:8" ht="24" customHeight="1" thickTop="1" thickBot="1" x14ac:dyDescent="0.3">
      <c r="A26" s="42">
        <v>22</v>
      </c>
      <c r="B26" s="43">
        <v>29</v>
      </c>
      <c r="C26" s="40">
        <v>1</v>
      </c>
      <c r="D26" s="44">
        <f t="shared" si="0"/>
        <v>28</v>
      </c>
      <c r="E26" s="44" t="str">
        <f t="shared" si="1"/>
        <v>Change Filter</v>
      </c>
      <c r="F26" s="62"/>
      <c r="G26" s="85">
        <v>0.31</v>
      </c>
      <c r="H26" s="86"/>
    </row>
    <row r="27" spans="1:8" ht="24" customHeight="1" thickTop="1" thickBot="1" x14ac:dyDescent="0.3">
      <c r="A27" s="42">
        <v>23</v>
      </c>
      <c r="B27" s="43">
        <v>30</v>
      </c>
      <c r="C27" s="40">
        <v>1</v>
      </c>
      <c r="D27" s="44">
        <f t="shared" si="0"/>
        <v>29</v>
      </c>
      <c r="E27" s="44" t="str">
        <f t="shared" si="1"/>
        <v>Change Filter</v>
      </c>
      <c r="F27" s="62"/>
      <c r="G27" s="85">
        <v>0.38</v>
      </c>
      <c r="H27" s="86"/>
    </row>
    <row r="28" spans="1:8" ht="24" customHeight="1" thickTop="1" thickBot="1" x14ac:dyDescent="0.3">
      <c r="A28" s="42">
        <v>24</v>
      </c>
      <c r="B28" s="43">
        <v>30</v>
      </c>
      <c r="C28" s="40">
        <v>1</v>
      </c>
      <c r="D28" s="44">
        <f t="shared" si="0"/>
        <v>29</v>
      </c>
      <c r="E28" s="44" t="str">
        <f t="shared" si="1"/>
        <v>Change Filter</v>
      </c>
      <c r="F28" s="62"/>
      <c r="G28" s="85">
        <v>0.25</v>
      </c>
      <c r="H28" s="86"/>
    </row>
    <row r="29" spans="1:8" ht="24" customHeight="1" thickTop="1" thickBot="1" x14ac:dyDescent="0.3">
      <c r="A29" s="42">
        <v>25</v>
      </c>
      <c r="B29" s="43">
        <v>30</v>
      </c>
      <c r="C29" s="40">
        <v>1</v>
      </c>
      <c r="D29" s="44">
        <f t="shared" si="0"/>
        <v>29</v>
      </c>
      <c r="E29" s="44" t="str">
        <f t="shared" si="1"/>
        <v>Change Filter</v>
      </c>
      <c r="F29" s="62"/>
      <c r="G29" s="85">
        <v>0.24</v>
      </c>
      <c r="H29" s="86"/>
    </row>
    <row r="30" spans="1:8" ht="24" customHeight="1" thickTop="1" thickBot="1" x14ac:dyDescent="0.3">
      <c r="A30" s="42">
        <v>26</v>
      </c>
      <c r="B30" s="43">
        <v>30</v>
      </c>
      <c r="C30" s="40">
        <v>1</v>
      </c>
      <c r="D30" s="44">
        <f t="shared" si="0"/>
        <v>29</v>
      </c>
      <c r="E30" s="44" t="str">
        <f t="shared" si="1"/>
        <v>Change Filter</v>
      </c>
      <c r="F30" s="62"/>
      <c r="G30" s="85">
        <v>0.16</v>
      </c>
      <c r="H30" s="86"/>
    </row>
    <row r="31" spans="1:8" ht="24" customHeight="1" thickTop="1" thickBot="1" x14ac:dyDescent="0.3">
      <c r="A31" s="42">
        <v>27</v>
      </c>
      <c r="B31" s="43">
        <v>30</v>
      </c>
      <c r="C31" s="40">
        <v>1</v>
      </c>
      <c r="D31" s="44">
        <f t="shared" si="0"/>
        <v>29</v>
      </c>
      <c r="E31" s="44" t="str">
        <f t="shared" si="1"/>
        <v>Change Filter</v>
      </c>
      <c r="F31" s="62"/>
      <c r="G31" s="85">
        <v>0.19</v>
      </c>
      <c r="H31" s="86"/>
    </row>
    <row r="32" spans="1:8" ht="24" customHeight="1" thickTop="1" thickBot="1" x14ac:dyDescent="0.3">
      <c r="A32" s="42">
        <v>28</v>
      </c>
      <c r="B32" s="43">
        <v>30</v>
      </c>
      <c r="C32" s="40">
        <v>1</v>
      </c>
      <c r="D32" s="44">
        <f t="shared" si="0"/>
        <v>29</v>
      </c>
      <c r="E32" s="44" t="str">
        <f t="shared" si="1"/>
        <v>Change Filter</v>
      </c>
      <c r="F32" s="62"/>
      <c r="G32" s="85">
        <v>0.19</v>
      </c>
      <c r="H32" s="86"/>
    </row>
    <row r="33" spans="1:9" ht="24" customHeight="1" thickTop="1" thickBot="1" x14ac:dyDescent="0.3">
      <c r="A33" s="42">
        <v>29</v>
      </c>
      <c r="B33" s="43">
        <v>32</v>
      </c>
      <c r="C33" s="40">
        <v>1</v>
      </c>
      <c r="D33" s="44">
        <f t="shared" si="0"/>
        <v>31</v>
      </c>
      <c r="E33" s="44" t="str">
        <f t="shared" si="1"/>
        <v>Change Filter</v>
      </c>
      <c r="F33" s="62"/>
      <c r="G33" s="85">
        <v>0.2</v>
      </c>
      <c r="H33" s="86"/>
    </row>
    <row r="34" spans="1:9" ht="24" customHeight="1" thickTop="1" thickBot="1" x14ac:dyDescent="0.3">
      <c r="A34" s="42">
        <v>30</v>
      </c>
      <c r="B34" s="43">
        <v>30</v>
      </c>
      <c r="C34" s="40">
        <v>1</v>
      </c>
      <c r="D34" s="44">
        <f t="shared" si="0"/>
        <v>29</v>
      </c>
      <c r="E34" s="44" t="str">
        <f t="shared" si="1"/>
        <v>Change Filter</v>
      </c>
      <c r="F34" s="62"/>
      <c r="G34" s="85">
        <v>0.28999999999999998</v>
      </c>
      <c r="H34" s="86"/>
    </row>
    <row r="35" spans="1:9" ht="24" customHeight="1" thickTop="1" thickBot="1" x14ac:dyDescent="0.3">
      <c r="A35" s="45">
        <v>31</v>
      </c>
      <c r="B35" s="46"/>
      <c r="C35" s="40"/>
      <c r="D35" s="47" t="str">
        <f t="shared" si="0"/>
        <v/>
      </c>
      <c r="E35" s="44" t="str">
        <f t="shared" si="1"/>
        <v>Change Filter</v>
      </c>
      <c r="F35" s="63"/>
      <c r="G35" s="88"/>
      <c r="H35" s="89"/>
    </row>
    <row r="36" spans="1:9" s="4" customFormat="1" ht="24" customHeight="1" thickTop="1" x14ac:dyDescent="0.25">
      <c r="A36" s="102" t="s">
        <v>22</v>
      </c>
      <c r="B36" s="103"/>
      <c r="C36" s="103"/>
      <c r="D36" s="103"/>
      <c r="E36" s="125"/>
      <c r="F36" s="102" t="s">
        <v>13</v>
      </c>
      <c r="G36" s="103"/>
      <c r="H36" s="104"/>
    </row>
    <row r="37" spans="1:9" s="6" customFormat="1" ht="28.5" customHeight="1" x14ac:dyDescent="0.2">
      <c r="A37" s="93" t="s">
        <v>14</v>
      </c>
      <c r="B37" s="94"/>
      <c r="C37" s="94"/>
      <c r="D37" s="94"/>
      <c r="E37" s="75" t="s">
        <v>40</v>
      </c>
      <c r="F37" s="22" t="s">
        <v>16</v>
      </c>
      <c r="G37" s="94" t="s">
        <v>19</v>
      </c>
      <c r="H37" s="128"/>
    </row>
    <row r="38" spans="1:9" s="6" customFormat="1" ht="24" customHeight="1" thickBot="1" x14ac:dyDescent="0.25">
      <c r="A38" s="126" t="s">
        <v>15</v>
      </c>
      <c r="B38" s="127"/>
      <c r="C38" s="127"/>
      <c r="D38" s="127"/>
      <c r="E38" s="73" t="s">
        <v>40</v>
      </c>
      <c r="F38" s="74" t="s">
        <v>40</v>
      </c>
      <c r="G38" s="129" t="s">
        <v>40</v>
      </c>
      <c r="H38" s="130"/>
    </row>
    <row r="39" spans="1:9" s="4" customFormat="1" ht="24" customHeight="1" thickTop="1" thickBot="1" x14ac:dyDescent="0.3">
      <c r="A39" s="119" t="s">
        <v>54</v>
      </c>
      <c r="B39" s="120"/>
      <c r="C39" s="120"/>
      <c r="D39" s="120"/>
      <c r="E39" s="121"/>
      <c r="F39" s="97" t="s">
        <v>46</v>
      </c>
      <c r="G39" s="98"/>
      <c r="H39" s="99"/>
    </row>
    <row r="40" spans="1:9" s="4" customFormat="1" ht="24" customHeight="1" thickTop="1" thickBot="1" x14ac:dyDescent="0.3">
      <c r="A40" s="113"/>
      <c r="B40" s="114"/>
      <c r="C40" s="114"/>
      <c r="D40" s="114"/>
      <c r="E40" s="115"/>
      <c r="F40" s="97" t="s">
        <v>52</v>
      </c>
      <c r="G40" s="99"/>
      <c r="H40" s="76">
        <v>45786</v>
      </c>
    </row>
    <row r="41" spans="1:9" s="4" customFormat="1" ht="27.75" customHeight="1" thickTop="1" thickBot="1" x14ac:dyDescent="0.3">
      <c r="A41" s="122"/>
      <c r="B41" s="123"/>
      <c r="C41" s="123"/>
      <c r="D41" s="123"/>
      <c r="E41" s="124"/>
      <c r="F41" s="97" t="s">
        <v>47</v>
      </c>
      <c r="G41" s="99"/>
      <c r="H41" s="77" t="s">
        <v>51</v>
      </c>
      <c r="I41" s="12"/>
    </row>
    <row r="42" spans="1:9" s="4" customFormat="1" ht="24" customHeight="1" thickTop="1" x14ac:dyDescent="0.2">
      <c r="A42" s="105" t="s">
        <v>26</v>
      </c>
      <c r="B42" s="105"/>
      <c r="C42" s="105"/>
      <c r="D42" s="105"/>
      <c r="E42" s="105"/>
      <c r="F42" s="106"/>
      <c r="G42" s="106"/>
      <c r="H42" s="106"/>
      <c r="I42" s="96"/>
    </row>
    <row r="43" spans="1:9" s="4" customFormat="1" ht="24" customHeight="1" x14ac:dyDescent="0.2">
      <c r="A43" s="95" t="s">
        <v>44</v>
      </c>
      <c r="B43" s="96"/>
      <c r="C43" s="96"/>
      <c r="D43" s="96"/>
      <c r="E43" s="96"/>
      <c r="F43" s="96"/>
      <c r="G43" s="96"/>
      <c r="H43" s="96"/>
      <c r="I43" s="96"/>
    </row>
    <row r="44" spans="1:9" ht="24" customHeight="1" x14ac:dyDescent="0.2">
      <c r="A44" s="92" t="s">
        <v>12</v>
      </c>
      <c r="B44" s="92"/>
      <c r="C44" s="92"/>
      <c r="D44" s="92"/>
      <c r="E44" s="92"/>
      <c r="F44" s="92"/>
      <c r="G44" s="92"/>
      <c r="H44" s="92"/>
    </row>
    <row r="45" spans="1:9" ht="24" customHeight="1" x14ac:dyDescent="0.2">
      <c r="A45" s="110" t="s">
        <v>36</v>
      </c>
      <c r="B45" s="110"/>
      <c r="C45" s="110"/>
      <c r="D45" s="110"/>
      <c r="E45" s="110"/>
      <c r="F45" s="110"/>
      <c r="G45" s="110"/>
      <c r="H45" s="107" t="s">
        <v>50</v>
      </c>
      <c r="I45" s="108"/>
    </row>
    <row r="46" spans="1:9" ht="41.45" customHeight="1" x14ac:dyDescent="0.2">
      <c r="A46" s="68" t="s">
        <v>17</v>
      </c>
      <c r="B46" s="100" t="s">
        <v>45</v>
      </c>
      <c r="C46" s="100"/>
      <c r="D46" s="100"/>
      <c r="E46" s="69" t="s">
        <v>49</v>
      </c>
      <c r="F46" s="70" t="s">
        <v>9</v>
      </c>
      <c r="G46" s="80">
        <v>45748</v>
      </c>
      <c r="H46" s="11" t="s">
        <v>34</v>
      </c>
      <c r="I46" s="67">
        <v>0.5</v>
      </c>
    </row>
    <row r="47" spans="1:9" ht="24" customHeight="1" thickBot="1" x14ac:dyDescent="0.25">
      <c r="A47" s="1"/>
    </row>
    <row r="48" spans="1:9" ht="66.75" customHeight="1" thickTop="1" x14ac:dyDescent="0.25">
      <c r="A48" s="23" t="s">
        <v>6</v>
      </c>
      <c r="B48" s="24" t="s">
        <v>20</v>
      </c>
      <c r="C48" s="25" t="s">
        <v>18</v>
      </c>
      <c r="D48" s="26" t="s">
        <v>8</v>
      </c>
      <c r="E48" s="27" t="s">
        <v>0</v>
      </c>
      <c r="F48" s="28" t="s">
        <v>1</v>
      </c>
      <c r="G48" s="29" t="s">
        <v>5</v>
      </c>
      <c r="H48" s="29" t="s">
        <v>21</v>
      </c>
      <c r="I48" s="29" t="s">
        <v>27</v>
      </c>
    </row>
    <row r="49" spans="1:9" ht="24" customHeight="1" thickBot="1" x14ac:dyDescent="0.25">
      <c r="A49" s="36" t="s">
        <v>42</v>
      </c>
      <c r="B49" s="30" t="s">
        <v>30</v>
      </c>
      <c r="C49" s="37" t="s">
        <v>31</v>
      </c>
      <c r="D49" s="32" t="s">
        <v>2</v>
      </c>
      <c r="E49" s="30" t="s">
        <v>32</v>
      </c>
      <c r="F49" s="31"/>
      <c r="G49" s="33" t="s">
        <v>3</v>
      </c>
      <c r="H49" s="34" t="s">
        <v>7</v>
      </c>
      <c r="I49" s="34" t="s">
        <v>33</v>
      </c>
    </row>
    <row r="50" spans="1:9" ht="24" customHeight="1" thickTop="1" thickBot="1" x14ac:dyDescent="0.3">
      <c r="A50" s="38">
        <v>1</v>
      </c>
      <c r="B50" s="64">
        <v>0.56000000000000005</v>
      </c>
      <c r="C50" s="48">
        <v>132</v>
      </c>
      <c r="D50" s="49">
        <f>IF(B50="","",B50*C50)</f>
        <v>73.92</v>
      </c>
      <c r="E50" s="50">
        <v>11.4</v>
      </c>
      <c r="F50" s="51">
        <v>6.7</v>
      </c>
      <c r="G50" s="49">
        <f>IF(B50="","",IF(E50&lt;12.5,(0.353*$I$46)*(12.006+EXP(2.46-0.073*E50+0.125*B50+0.389*F50)),(0.361*$I$46)*(-2.261+EXP(2.69-0.065*E50+0.111*B50+0.361*F50))))</f>
        <v>15.180514925617743</v>
      </c>
      <c r="H50" s="52" t="str">
        <f>IF(D50="","",IF(D50&gt;=G50,"YES","NO"))</f>
        <v>YES</v>
      </c>
      <c r="I50" s="13">
        <v>25</v>
      </c>
    </row>
    <row r="51" spans="1:9" ht="24" customHeight="1" thickTop="1" thickBot="1" x14ac:dyDescent="0.3">
      <c r="A51" s="42">
        <v>2</v>
      </c>
      <c r="B51" s="65">
        <v>0.6</v>
      </c>
      <c r="C51" s="48">
        <v>132</v>
      </c>
      <c r="D51" s="53">
        <f t="shared" ref="D51:D80" si="2">IF(B51="","",B51*C51)</f>
        <v>79.2</v>
      </c>
      <c r="E51" s="54">
        <v>11.7</v>
      </c>
      <c r="F51" s="55">
        <v>6.82</v>
      </c>
      <c r="G51" s="53">
        <f t="shared" ref="G51:G80" si="3">IF(B51="","",IF(E51&lt;12.5,(0.353*$I$46)*(12.006+EXP(2.46-0.073*E51+0.125*B51+0.389*F51)),(0.361*$I$46)*(-2.261+EXP(2.69-0.065*E51+0.111*B51+0.361*F51))))</f>
        <v>15.575334772251191</v>
      </c>
      <c r="H51" s="56" t="str">
        <f>IF(D51="","",IF(D51&gt;=G51,"YES","NO"))</f>
        <v>YES</v>
      </c>
      <c r="I51" s="13">
        <v>25</v>
      </c>
    </row>
    <row r="52" spans="1:9" ht="24" customHeight="1" thickTop="1" thickBot="1" x14ac:dyDescent="0.3">
      <c r="A52" s="42">
        <v>3</v>
      </c>
      <c r="B52" s="65">
        <v>0.64</v>
      </c>
      <c r="C52" s="48">
        <v>132</v>
      </c>
      <c r="D52" s="53">
        <f t="shared" si="2"/>
        <v>84.48</v>
      </c>
      <c r="E52" s="54">
        <v>10.4</v>
      </c>
      <c r="F52" s="55">
        <v>6.75</v>
      </c>
      <c r="G52" s="53">
        <f t="shared" si="3"/>
        <v>16.589609691619685</v>
      </c>
      <c r="H52" s="56" t="str">
        <f t="shared" ref="H52:H80" si="4">IF(D52="","",IF(D52&gt;=G52,"YES","NO"))</f>
        <v>YES</v>
      </c>
      <c r="I52" s="13">
        <v>25</v>
      </c>
    </row>
    <row r="53" spans="1:9" ht="24" customHeight="1" thickTop="1" thickBot="1" x14ac:dyDescent="0.3">
      <c r="A53" s="42">
        <v>4</v>
      </c>
      <c r="B53" s="65">
        <v>0.75</v>
      </c>
      <c r="C53" s="48">
        <v>132</v>
      </c>
      <c r="D53" s="53">
        <f t="shared" si="2"/>
        <v>99</v>
      </c>
      <c r="E53" s="54">
        <v>11.7</v>
      </c>
      <c r="F53" s="55">
        <v>6.65</v>
      </c>
      <c r="G53" s="53">
        <f t="shared" si="3"/>
        <v>14.952644443634664</v>
      </c>
      <c r="H53" s="56" t="str">
        <f t="shared" si="4"/>
        <v>YES</v>
      </c>
      <c r="I53" s="13">
        <v>25</v>
      </c>
    </row>
    <row r="54" spans="1:9" ht="24" customHeight="1" thickTop="1" thickBot="1" x14ac:dyDescent="0.3">
      <c r="A54" s="42">
        <v>5</v>
      </c>
      <c r="B54" s="65">
        <v>0.39</v>
      </c>
      <c r="C54" s="48">
        <v>132</v>
      </c>
      <c r="D54" s="53">
        <f t="shared" si="2"/>
        <v>51.480000000000004</v>
      </c>
      <c r="E54" s="54">
        <v>12.6</v>
      </c>
      <c r="F54" s="55">
        <v>6.81</v>
      </c>
      <c r="G54" s="53">
        <f t="shared" si="3"/>
        <v>13.897838987099679</v>
      </c>
      <c r="H54" s="56" t="str">
        <f t="shared" si="4"/>
        <v>YES</v>
      </c>
      <c r="I54" s="13">
        <v>25</v>
      </c>
    </row>
    <row r="55" spans="1:9" ht="24" customHeight="1" thickTop="1" thickBot="1" x14ac:dyDescent="0.3">
      <c r="A55" s="42">
        <v>6</v>
      </c>
      <c r="B55" s="65">
        <v>1.24</v>
      </c>
      <c r="C55" s="48">
        <v>132</v>
      </c>
      <c r="D55" s="53">
        <f t="shared" si="2"/>
        <v>163.68</v>
      </c>
      <c r="E55" s="54">
        <v>12.2</v>
      </c>
      <c r="F55" s="55">
        <v>6.9</v>
      </c>
      <c r="G55" s="53">
        <f t="shared" si="3"/>
        <v>16.617854795494452</v>
      </c>
      <c r="H55" s="56" t="str">
        <f t="shared" si="4"/>
        <v>YES</v>
      </c>
      <c r="I55" s="13">
        <v>25</v>
      </c>
    </row>
    <row r="56" spans="1:9" ht="24" customHeight="1" thickTop="1" thickBot="1" x14ac:dyDescent="0.3">
      <c r="A56" s="42">
        <v>7</v>
      </c>
      <c r="B56" s="65">
        <v>1.56</v>
      </c>
      <c r="C56" s="48">
        <v>132</v>
      </c>
      <c r="D56" s="53">
        <f t="shared" si="2"/>
        <v>205.92000000000002</v>
      </c>
      <c r="E56" s="54">
        <v>12</v>
      </c>
      <c r="F56" s="55">
        <v>6.7</v>
      </c>
      <c r="G56" s="53">
        <f t="shared" si="3"/>
        <v>16.285354648351984</v>
      </c>
      <c r="H56" s="56" t="str">
        <f t="shared" si="4"/>
        <v>YES</v>
      </c>
      <c r="I56" s="13">
        <v>25</v>
      </c>
    </row>
    <row r="57" spans="1:9" ht="24" customHeight="1" thickTop="1" thickBot="1" x14ac:dyDescent="0.3">
      <c r="A57" s="42">
        <v>8</v>
      </c>
      <c r="B57" s="65">
        <v>1.78</v>
      </c>
      <c r="C57" s="48">
        <v>132</v>
      </c>
      <c r="D57" s="53">
        <f t="shared" si="2"/>
        <v>234.96</v>
      </c>
      <c r="E57" s="54">
        <v>11.5</v>
      </c>
      <c r="F57" s="55">
        <v>6.79</v>
      </c>
      <c r="G57" s="53">
        <f t="shared" si="3"/>
        <v>17.759745021011252</v>
      </c>
      <c r="H57" s="56" t="str">
        <f t="shared" si="4"/>
        <v>YES</v>
      </c>
      <c r="I57" s="13">
        <v>25</v>
      </c>
    </row>
    <row r="58" spans="1:9" ht="24" customHeight="1" thickTop="1" thickBot="1" x14ac:dyDescent="0.3">
      <c r="A58" s="42">
        <v>9</v>
      </c>
      <c r="B58" s="65">
        <v>1.72</v>
      </c>
      <c r="C58" s="48">
        <v>132</v>
      </c>
      <c r="D58" s="53">
        <f t="shared" si="2"/>
        <v>227.04</v>
      </c>
      <c r="E58" s="54">
        <v>11.6</v>
      </c>
      <c r="F58" s="55">
        <v>6.8</v>
      </c>
      <c r="G58" s="53">
        <f t="shared" si="3"/>
        <v>17.590032601147929</v>
      </c>
      <c r="H58" s="56" t="str">
        <f t="shared" si="4"/>
        <v>YES</v>
      </c>
      <c r="I58" s="13">
        <v>25</v>
      </c>
    </row>
    <row r="59" spans="1:9" ht="24" customHeight="1" thickTop="1" thickBot="1" x14ac:dyDescent="0.3">
      <c r="A59" s="42">
        <v>10</v>
      </c>
      <c r="B59" s="65">
        <v>1.49</v>
      </c>
      <c r="C59" s="48">
        <v>132</v>
      </c>
      <c r="D59" s="53">
        <f t="shared" si="2"/>
        <v>196.68</v>
      </c>
      <c r="E59" s="54">
        <v>12.8</v>
      </c>
      <c r="F59" s="55">
        <v>6.94</v>
      </c>
      <c r="G59" s="53">
        <f t="shared" si="3"/>
        <v>16.313559763185388</v>
      </c>
      <c r="H59" s="56" t="str">
        <f t="shared" si="4"/>
        <v>YES</v>
      </c>
      <c r="I59" s="13">
        <v>25</v>
      </c>
    </row>
    <row r="60" spans="1:9" ht="24" customHeight="1" thickTop="1" thickBot="1" x14ac:dyDescent="0.3">
      <c r="A60" s="42">
        <v>11</v>
      </c>
      <c r="B60" s="65">
        <v>1.1299999999999999</v>
      </c>
      <c r="C60" s="48">
        <v>132</v>
      </c>
      <c r="D60" s="53">
        <f t="shared" si="2"/>
        <v>149.16</v>
      </c>
      <c r="E60" s="54">
        <v>11.6</v>
      </c>
      <c r="F60" s="55">
        <v>6.9</v>
      </c>
      <c r="G60" s="53">
        <f t="shared" si="3"/>
        <v>17.060155900502412</v>
      </c>
      <c r="H60" s="56" t="str">
        <f t="shared" si="4"/>
        <v>YES</v>
      </c>
      <c r="I60" s="13">
        <v>25</v>
      </c>
    </row>
    <row r="61" spans="1:9" ht="24" customHeight="1" thickTop="1" thickBot="1" x14ac:dyDescent="0.3">
      <c r="A61" s="42">
        <v>12</v>
      </c>
      <c r="B61" s="65">
        <v>0.62</v>
      </c>
      <c r="C61" s="48">
        <v>132</v>
      </c>
      <c r="D61" s="53">
        <f t="shared" si="2"/>
        <v>81.84</v>
      </c>
      <c r="E61" s="54">
        <v>12.5</v>
      </c>
      <c r="F61" s="55">
        <v>6.92</v>
      </c>
      <c r="G61" s="53">
        <f t="shared" si="3"/>
        <v>14.961857856895897</v>
      </c>
      <c r="H61" s="56" t="str">
        <f t="shared" si="4"/>
        <v>YES</v>
      </c>
      <c r="I61" s="13">
        <v>25</v>
      </c>
    </row>
    <row r="62" spans="1:9" ht="24" customHeight="1" thickTop="1" thickBot="1" x14ac:dyDescent="0.3">
      <c r="A62" s="42">
        <v>13</v>
      </c>
      <c r="B62" s="65">
        <v>0.4</v>
      </c>
      <c r="C62" s="48">
        <v>132</v>
      </c>
      <c r="D62" s="53">
        <f t="shared" si="2"/>
        <v>52.800000000000004</v>
      </c>
      <c r="E62" s="54">
        <v>12.8</v>
      </c>
      <c r="F62" s="55">
        <v>6.88</v>
      </c>
      <c r="G62" s="53">
        <f t="shared" si="3"/>
        <v>14.090538878688502</v>
      </c>
      <c r="H62" s="56" t="str">
        <f t="shared" si="4"/>
        <v>YES</v>
      </c>
      <c r="I62" s="13">
        <v>25</v>
      </c>
    </row>
    <row r="63" spans="1:9" ht="24" customHeight="1" thickTop="1" thickBot="1" x14ac:dyDescent="0.3">
      <c r="A63" s="42">
        <v>14</v>
      </c>
      <c r="B63" s="65">
        <v>0.57999999999999996</v>
      </c>
      <c r="C63" s="48">
        <v>132</v>
      </c>
      <c r="D63" s="53">
        <f t="shared" si="2"/>
        <v>76.559999999999988</v>
      </c>
      <c r="E63" s="54">
        <v>12.6</v>
      </c>
      <c r="F63" s="55">
        <v>6.72</v>
      </c>
      <c r="G63" s="53">
        <f t="shared" si="3"/>
        <v>13.735677241106805</v>
      </c>
      <c r="H63" s="56" t="str">
        <f t="shared" si="4"/>
        <v>YES</v>
      </c>
      <c r="I63" s="13">
        <v>25</v>
      </c>
    </row>
    <row r="64" spans="1:9" ht="24" customHeight="1" thickTop="1" thickBot="1" x14ac:dyDescent="0.3">
      <c r="A64" s="42">
        <v>15</v>
      </c>
      <c r="B64" s="65">
        <v>0.56000000000000005</v>
      </c>
      <c r="C64" s="48">
        <v>132</v>
      </c>
      <c r="D64" s="53">
        <f t="shared" si="2"/>
        <v>73.92</v>
      </c>
      <c r="E64" s="54">
        <v>13</v>
      </c>
      <c r="F64" s="55">
        <v>6.72</v>
      </c>
      <c r="G64" s="53">
        <f t="shared" si="3"/>
        <v>13.342118778737067</v>
      </c>
      <c r="H64" s="56" t="str">
        <f t="shared" si="4"/>
        <v>YES</v>
      </c>
      <c r="I64" s="13">
        <v>25</v>
      </c>
    </row>
    <row r="65" spans="1:9" ht="24" customHeight="1" thickTop="1" thickBot="1" x14ac:dyDescent="0.3">
      <c r="A65" s="42">
        <v>16</v>
      </c>
      <c r="B65" s="65">
        <v>0.68</v>
      </c>
      <c r="C65" s="48">
        <v>132</v>
      </c>
      <c r="D65" s="53">
        <f t="shared" si="2"/>
        <v>89.76</v>
      </c>
      <c r="E65" s="54">
        <v>13.1</v>
      </c>
      <c r="F65" s="55">
        <v>6.86</v>
      </c>
      <c r="G65" s="53">
        <f t="shared" si="3"/>
        <v>14.153890997239859</v>
      </c>
      <c r="H65" s="56" t="str">
        <f t="shared" si="4"/>
        <v>YES</v>
      </c>
      <c r="I65" s="13">
        <v>25</v>
      </c>
    </row>
    <row r="66" spans="1:9" ht="24" customHeight="1" thickTop="1" thickBot="1" x14ac:dyDescent="0.3">
      <c r="A66" s="42">
        <v>17</v>
      </c>
      <c r="B66" s="65">
        <v>0.32</v>
      </c>
      <c r="C66" s="48">
        <v>132</v>
      </c>
      <c r="D66" s="53">
        <f t="shared" si="2"/>
        <v>42.24</v>
      </c>
      <c r="E66" s="54">
        <v>12.3</v>
      </c>
      <c r="F66" s="55">
        <v>6.99</v>
      </c>
      <c r="G66" s="53">
        <f t="shared" si="3"/>
        <v>15.405919271746729</v>
      </c>
      <c r="H66" s="56" t="str">
        <f t="shared" si="4"/>
        <v>YES</v>
      </c>
      <c r="I66" s="13">
        <v>25</v>
      </c>
    </row>
    <row r="67" spans="1:9" ht="24" customHeight="1" thickTop="1" thickBot="1" x14ac:dyDescent="0.3">
      <c r="A67" s="42">
        <v>18</v>
      </c>
      <c r="B67" s="65">
        <v>0.24</v>
      </c>
      <c r="C67" s="48">
        <v>132</v>
      </c>
      <c r="D67" s="53">
        <f t="shared" si="2"/>
        <v>31.68</v>
      </c>
      <c r="E67" s="54">
        <v>11.5</v>
      </c>
      <c r="F67" s="55">
        <v>7.01</v>
      </c>
      <c r="G67" s="53">
        <f t="shared" si="3"/>
        <v>16.173741262666422</v>
      </c>
      <c r="H67" s="56" t="str">
        <f t="shared" si="4"/>
        <v>YES</v>
      </c>
      <c r="I67" s="13">
        <v>25</v>
      </c>
    </row>
    <row r="68" spans="1:9" ht="24" customHeight="1" thickTop="1" thickBot="1" x14ac:dyDescent="0.3">
      <c r="A68" s="42">
        <v>19</v>
      </c>
      <c r="B68" s="65">
        <v>2.12</v>
      </c>
      <c r="C68" s="48">
        <v>132</v>
      </c>
      <c r="D68" s="53">
        <f t="shared" si="2"/>
        <v>279.84000000000003</v>
      </c>
      <c r="E68" s="54">
        <v>12.5</v>
      </c>
      <c r="F68" s="55">
        <v>6.95</v>
      </c>
      <c r="G68" s="53">
        <f t="shared" si="3"/>
        <v>17.94401683402798</v>
      </c>
      <c r="H68" s="56" t="str">
        <f t="shared" si="4"/>
        <v>YES</v>
      </c>
      <c r="I68" s="13">
        <v>25</v>
      </c>
    </row>
    <row r="69" spans="1:9" ht="24" customHeight="1" thickTop="1" thickBot="1" x14ac:dyDescent="0.3">
      <c r="A69" s="42">
        <v>20</v>
      </c>
      <c r="B69" s="65">
        <v>1.8</v>
      </c>
      <c r="C69" s="48">
        <v>132</v>
      </c>
      <c r="D69" s="53">
        <f t="shared" si="2"/>
        <v>237.6</v>
      </c>
      <c r="E69" s="54">
        <v>12.4</v>
      </c>
      <c r="F69" s="55">
        <v>6.96</v>
      </c>
      <c r="G69" s="53">
        <f t="shared" si="3"/>
        <v>17.805639433533909</v>
      </c>
      <c r="H69" s="56" t="str">
        <f t="shared" si="4"/>
        <v>YES</v>
      </c>
      <c r="I69" s="13">
        <v>25</v>
      </c>
    </row>
    <row r="70" spans="1:9" ht="24" customHeight="1" thickTop="1" thickBot="1" x14ac:dyDescent="0.3">
      <c r="A70" s="42">
        <v>21</v>
      </c>
      <c r="B70" s="65">
        <v>1.04</v>
      </c>
      <c r="C70" s="48">
        <v>132</v>
      </c>
      <c r="D70" s="53">
        <f t="shared" si="2"/>
        <v>137.28</v>
      </c>
      <c r="E70" s="54">
        <v>12.5</v>
      </c>
      <c r="F70" s="55">
        <v>6.66</v>
      </c>
      <c r="G70" s="53">
        <f t="shared" si="3"/>
        <v>14.252663602628447</v>
      </c>
      <c r="H70" s="56" t="str">
        <f t="shared" si="4"/>
        <v>YES</v>
      </c>
      <c r="I70" s="13">
        <v>25</v>
      </c>
    </row>
    <row r="71" spans="1:9" ht="24" customHeight="1" thickTop="1" thickBot="1" x14ac:dyDescent="0.3">
      <c r="A71" s="42">
        <v>22</v>
      </c>
      <c r="B71" s="65">
        <v>0.56000000000000005</v>
      </c>
      <c r="C71" s="48">
        <v>132</v>
      </c>
      <c r="D71" s="53">
        <f t="shared" si="2"/>
        <v>73.92</v>
      </c>
      <c r="E71" s="54">
        <v>12.2</v>
      </c>
      <c r="F71" s="55">
        <v>6.81</v>
      </c>
      <c r="G71" s="53">
        <f t="shared" si="3"/>
        <v>14.978208706672792</v>
      </c>
      <c r="H71" s="56" t="str">
        <f t="shared" si="4"/>
        <v>YES</v>
      </c>
      <c r="I71" s="13">
        <v>25</v>
      </c>
    </row>
    <row r="72" spans="1:9" ht="24" customHeight="1" thickTop="1" thickBot="1" x14ac:dyDescent="0.3">
      <c r="A72" s="42">
        <v>23</v>
      </c>
      <c r="B72" s="65">
        <v>0.6</v>
      </c>
      <c r="C72" s="48">
        <v>132</v>
      </c>
      <c r="D72" s="53">
        <f t="shared" si="2"/>
        <v>79.2</v>
      </c>
      <c r="E72" s="54">
        <v>12.5</v>
      </c>
      <c r="F72" s="55">
        <v>6.77</v>
      </c>
      <c r="G72" s="53">
        <f t="shared" si="3"/>
        <v>14.119419918055282</v>
      </c>
      <c r="H72" s="56" t="str">
        <f t="shared" si="4"/>
        <v>YES</v>
      </c>
      <c r="I72" s="13">
        <v>25</v>
      </c>
    </row>
    <row r="73" spans="1:9" ht="24" customHeight="1" thickTop="1" thickBot="1" x14ac:dyDescent="0.3">
      <c r="A73" s="42">
        <v>24</v>
      </c>
      <c r="B73" s="65">
        <v>0.64</v>
      </c>
      <c r="C73" s="48">
        <v>132</v>
      </c>
      <c r="D73" s="53">
        <f t="shared" si="2"/>
        <v>84.48</v>
      </c>
      <c r="E73" s="54">
        <v>12.9</v>
      </c>
      <c r="F73" s="55">
        <v>6.77</v>
      </c>
      <c r="G73" s="53">
        <f t="shared" si="3"/>
        <v>13.809558669237923</v>
      </c>
      <c r="H73" s="56" t="str">
        <f t="shared" si="4"/>
        <v>YES</v>
      </c>
      <c r="I73" s="13">
        <v>25</v>
      </c>
    </row>
    <row r="74" spans="1:9" ht="24" customHeight="1" thickTop="1" thickBot="1" x14ac:dyDescent="0.3">
      <c r="A74" s="42">
        <v>25</v>
      </c>
      <c r="B74" s="65">
        <v>0.88</v>
      </c>
      <c r="C74" s="48">
        <v>132</v>
      </c>
      <c r="D74" s="53">
        <f t="shared" si="2"/>
        <v>116.16</v>
      </c>
      <c r="E74" s="54">
        <v>12.3</v>
      </c>
      <c r="F74" s="55">
        <v>6.88</v>
      </c>
      <c r="G74" s="53">
        <f t="shared" si="3"/>
        <v>15.772418347437387</v>
      </c>
      <c r="H74" s="56" t="str">
        <f t="shared" si="4"/>
        <v>YES</v>
      </c>
      <c r="I74" s="13">
        <v>25</v>
      </c>
    </row>
    <row r="75" spans="1:9" ht="24" customHeight="1" thickTop="1" thickBot="1" x14ac:dyDescent="0.3">
      <c r="A75" s="42">
        <v>26</v>
      </c>
      <c r="B75" s="65">
        <v>1.04</v>
      </c>
      <c r="C75" s="48">
        <v>132</v>
      </c>
      <c r="D75" s="53">
        <f t="shared" si="2"/>
        <v>137.28</v>
      </c>
      <c r="E75" s="54">
        <v>12.9</v>
      </c>
      <c r="F75" s="55">
        <v>6.9</v>
      </c>
      <c r="G75" s="53">
        <f t="shared" si="3"/>
        <v>15.169201532964703</v>
      </c>
      <c r="H75" s="56" t="str">
        <f t="shared" si="4"/>
        <v>YES</v>
      </c>
      <c r="I75" s="13">
        <v>25</v>
      </c>
    </row>
    <row r="76" spans="1:9" ht="24" customHeight="1" thickTop="1" thickBot="1" x14ac:dyDescent="0.3">
      <c r="A76" s="42">
        <v>27</v>
      </c>
      <c r="B76" s="65">
        <v>0.83</v>
      </c>
      <c r="C76" s="48">
        <v>132</v>
      </c>
      <c r="D76" s="53">
        <f t="shared" si="2"/>
        <v>109.55999999999999</v>
      </c>
      <c r="E76" s="54">
        <v>12.5</v>
      </c>
      <c r="F76" s="55">
        <v>6.86</v>
      </c>
      <c r="G76" s="53">
        <f t="shared" si="3"/>
        <v>14.987239238566247</v>
      </c>
      <c r="H76" s="56" t="str">
        <f t="shared" si="4"/>
        <v>YES</v>
      </c>
      <c r="I76" s="13">
        <v>25</v>
      </c>
    </row>
    <row r="77" spans="1:9" ht="24" customHeight="1" thickTop="1" thickBot="1" x14ac:dyDescent="0.3">
      <c r="A77" s="42">
        <v>28</v>
      </c>
      <c r="B77" s="65">
        <v>0.72</v>
      </c>
      <c r="C77" s="48">
        <v>132</v>
      </c>
      <c r="D77" s="53">
        <f t="shared" si="2"/>
        <v>95.039999999999992</v>
      </c>
      <c r="E77" s="54">
        <v>12.4</v>
      </c>
      <c r="F77" s="55">
        <v>6.72</v>
      </c>
      <c r="G77" s="53">
        <f t="shared" si="3"/>
        <v>14.603031197946747</v>
      </c>
      <c r="H77" s="56" t="str">
        <f t="shared" si="4"/>
        <v>YES</v>
      </c>
      <c r="I77" s="13">
        <v>25</v>
      </c>
    </row>
    <row r="78" spans="1:9" ht="24" customHeight="1" thickTop="1" thickBot="1" x14ac:dyDescent="0.3">
      <c r="A78" s="42">
        <v>29</v>
      </c>
      <c r="B78" s="65">
        <v>0.57999999999999996</v>
      </c>
      <c r="C78" s="48">
        <v>132</v>
      </c>
      <c r="D78" s="53">
        <f t="shared" si="2"/>
        <v>76.559999999999988</v>
      </c>
      <c r="E78" s="54">
        <v>12.4</v>
      </c>
      <c r="F78" s="55">
        <v>6.72</v>
      </c>
      <c r="G78" s="53">
        <f t="shared" si="3"/>
        <v>14.386462190292987</v>
      </c>
      <c r="H78" s="56" t="str">
        <f t="shared" si="4"/>
        <v>YES</v>
      </c>
      <c r="I78" s="13">
        <v>25</v>
      </c>
    </row>
    <row r="79" spans="1:9" ht="24" customHeight="1" thickTop="1" thickBot="1" x14ac:dyDescent="0.3">
      <c r="A79" s="42">
        <v>30</v>
      </c>
      <c r="B79" s="65">
        <v>0.6</v>
      </c>
      <c r="C79" s="48">
        <v>132</v>
      </c>
      <c r="D79" s="53">
        <f t="shared" si="2"/>
        <v>79.2</v>
      </c>
      <c r="E79" s="54">
        <v>13.6</v>
      </c>
      <c r="F79" s="55">
        <v>6.77</v>
      </c>
      <c r="G79" s="53">
        <f t="shared" si="3"/>
        <v>13.116966241855589</v>
      </c>
      <c r="H79" s="56" t="str">
        <f t="shared" si="4"/>
        <v>YES</v>
      </c>
      <c r="I79" s="13">
        <v>25</v>
      </c>
    </row>
    <row r="80" spans="1:9" ht="24" customHeight="1" thickTop="1" thickBot="1" x14ac:dyDescent="0.3">
      <c r="A80" s="45">
        <v>31</v>
      </c>
      <c r="B80" s="66"/>
      <c r="C80" s="48"/>
      <c r="D80" s="57" t="str">
        <f t="shared" si="2"/>
        <v/>
      </c>
      <c r="E80" s="58"/>
      <c r="F80" s="59"/>
      <c r="G80" s="57" t="str">
        <f t="shared" si="3"/>
        <v/>
      </c>
      <c r="H80" s="60" t="str">
        <f t="shared" si="4"/>
        <v/>
      </c>
      <c r="I80" s="13">
        <v>25</v>
      </c>
    </row>
    <row r="81" spans="1:9" ht="24" customHeight="1" thickTop="1" x14ac:dyDescent="0.2">
      <c r="A81" s="7" t="s">
        <v>37</v>
      </c>
      <c r="B81" s="8"/>
      <c r="C81" s="8"/>
      <c r="D81" s="35"/>
      <c r="E81" s="9"/>
      <c r="F81" s="10"/>
      <c r="G81" s="9"/>
      <c r="H81" s="90" t="s">
        <v>43</v>
      </c>
      <c r="I81" s="91"/>
    </row>
    <row r="82" spans="1:9" ht="24" customHeight="1" x14ac:dyDescent="0.2">
      <c r="A82" s="101" t="s">
        <v>38</v>
      </c>
      <c r="B82" s="101"/>
      <c r="C82" s="101"/>
      <c r="D82" s="101"/>
      <c r="E82" s="101"/>
      <c r="F82" s="101"/>
      <c r="G82" s="101"/>
      <c r="H82" s="101"/>
      <c r="I82" s="101"/>
    </row>
    <row r="83" spans="1:9" ht="24" customHeight="1" x14ac:dyDescent="0.25">
      <c r="A83" s="87" t="s">
        <v>10</v>
      </c>
      <c r="B83" s="87"/>
      <c r="C83" s="87"/>
      <c r="D83" s="87"/>
      <c r="E83" s="87"/>
      <c r="F83" s="87"/>
      <c r="G83" s="87"/>
      <c r="H83" s="87"/>
    </row>
  </sheetData>
  <mergeCells count="57">
    <mergeCell ref="G25:H25"/>
    <mergeCell ref="G24:H24"/>
    <mergeCell ref="G26:H26"/>
    <mergeCell ref="A39:E39"/>
    <mergeCell ref="A41:E41"/>
    <mergeCell ref="G29:H29"/>
    <mergeCell ref="G28:H28"/>
    <mergeCell ref="A36:E36"/>
    <mergeCell ref="A38:D38"/>
    <mergeCell ref="G37:H37"/>
    <mergeCell ref="G38:H38"/>
    <mergeCell ref="G33:H33"/>
    <mergeCell ref="A1:F1"/>
    <mergeCell ref="G27:H27"/>
    <mergeCell ref="A45:G45"/>
    <mergeCell ref="G14:H14"/>
    <mergeCell ref="G15:H15"/>
    <mergeCell ref="G16:H16"/>
    <mergeCell ref="G17:H17"/>
    <mergeCell ref="G4:H4"/>
    <mergeCell ref="G8:H8"/>
    <mergeCell ref="A40:E40"/>
    <mergeCell ref="B3:D3"/>
    <mergeCell ref="A2:F2"/>
    <mergeCell ref="G30:H30"/>
    <mergeCell ref="G31:H31"/>
    <mergeCell ref="G32:H32"/>
    <mergeCell ref="G19:H19"/>
    <mergeCell ref="A83:H83"/>
    <mergeCell ref="G35:H35"/>
    <mergeCell ref="G34:H34"/>
    <mergeCell ref="H81:I81"/>
    <mergeCell ref="A44:H44"/>
    <mergeCell ref="A37:D37"/>
    <mergeCell ref="A43:I43"/>
    <mergeCell ref="F39:H39"/>
    <mergeCell ref="F40:G40"/>
    <mergeCell ref="B46:D46"/>
    <mergeCell ref="A82:I82"/>
    <mergeCell ref="F36:H36"/>
    <mergeCell ref="A42:I42"/>
    <mergeCell ref="H45:I45"/>
    <mergeCell ref="F41:G41"/>
    <mergeCell ref="G3:H3"/>
    <mergeCell ref="G5:H5"/>
    <mergeCell ref="G22:H22"/>
    <mergeCell ref="G23:H23"/>
    <mergeCell ref="G21:H21"/>
    <mergeCell ref="G9:H9"/>
    <mergeCell ref="G10:H10"/>
    <mergeCell ref="G11:H11"/>
    <mergeCell ref="G20:H20"/>
    <mergeCell ref="G6:H6"/>
    <mergeCell ref="G7:H7"/>
    <mergeCell ref="G18:H18"/>
    <mergeCell ref="G12:H12"/>
    <mergeCell ref="G13:H13"/>
  </mergeCells>
  <phoneticPr fontId="0" type="noConversion"/>
  <printOptions horizontalCentered="1"/>
  <pageMargins left="0.28000000000000003" right="0.28000000000000003" top="0.5" bottom="0.5" header="0.5" footer="0.5"/>
  <pageSetup scale="67" orientation="portrait" r:id="rId1"/>
  <headerFooter alignWithMargins="0"/>
  <rowBreaks count="1" manualBreakCount="1">
    <brk id="44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306BC374E06734FBA384DE7DE5C4282" ma:contentTypeVersion="12" ma:contentTypeDescription="Create a new document." ma:contentTypeScope="" ma:versionID="55fd61bbbc4d88e35b2cb617bb0b4c37">
  <xsd:schema xmlns:xsd="http://www.w3.org/2001/XMLSchema" xmlns:xs="http://www.w3.org/2001/XMLSchema" xmlns:p="http://schemas.microsoft.com/office/2006/metadata/properties" xmlns:ns1="http://schemas.microsoft.com/sharepoint/v3" xmlns:ns2="98000937-51d4-4125-8c37-55d57d3060bc" xmlns:ns3="cbbf5116-cbf3-4a77-9b69-168f3aa09a43" targetNamespace="http://schemas.microsoft.com/office/2006/metadata/properties" ma:root="true" ma:fieldsID="f15a7e913981f862fbf04db7d6312687" ns1:_="" ns2:_="" ns3:_="">
    <xsd:import namespace="http://schemas.microsoft.com/sharepoint/v3"/>
    <xsd:import namespace="98000937-51d4-4125-8c37-55d57d3060bc"/>
    <xsd:import namespace="cbbf5116-cbf3-4a77-9b69-168f3aa09a43"/>
    <xsd:element name="properties">
      <xsd:complexType>
        <xsd:sequence>
          <xsd:element name="documentManagement">
            <xsd:complexType>
              <xsd:all>
                <xsd:element ref="ns2:IACategory" minOccurs="0"/>
                <xsd:element ref="ns2:IATopic" minOccurs="0"/>
                <xsd:element ref="ns2:IASubtopic" minOccurs="0"/>
                <xsd:element ref="ns2:DocumentExpirationDate" minOccurs="0"/>
                <xsd:element ref="ns3:Meta_x0020_Description" minOccurs="0"/>
                <xsd:element ref="ns3:Meta_x0020_Keywords" minOccurs="0"/>
                <xsd:element ref="ns1:PublishingStartDate" minOccurs="0"/>
                <xsd:element ref="ns1:PublishingExpirationDate" minOccurs="0"/>
                <xsd:element ref="ns1:UR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14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15" nillable="true" ma:displayName="Scheduling End Date" ma:description="" ma:hidden="true" ma:internalName="PublishingExpirationDate">
      <xsd:simpleType>
        <xsd:restriction base="dms:Unknown"/>
      </xsd:simpleType>
    </xsd:element>
    <xsd:element name="URL" ma:index="17" nillable="true" ma:displayName="URL" ma:internalName="URL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000937-51d4-4125-8c37-55d57d3060bc" elementFormDefault="qualified">
    <xsd:import namespace="http://schemas.microsoft.com/office/2006/documentManagement/types"/>
    <xsd:import namespace="http://schemas.microsoft.com/office/infopath/2007/PartnerControls"/>
    <xsd:element name="IACategory" ma:index="2" nillable="true" ma:displayName="IA Category" ma:format="Dropdown" ma:internalName="IACategory">
      <xsd:simpleType>
        <xsd:restriction base="dms:Choice">
          <xsd:enumeration value="About OHA"/>
          <xsd:enumeration value="Programs and Services"/>
          <xsd:enumeration value="Oregon Health Plan"/>
          <xsd:enumeration value="Health System Reform"/>
          <xsd:enumeration value="Licenses and Certificates"/>
          <xsd:enumeration value="Public Health"/>
        </xsd:restriction>
      </xsd:simpleType>
    </xsd:element>
    <xsd:element name="IATopic" ma:index="3" nillable="true" ma:displayName="IA Topic" ma:format="Dropdown" ma:internalName="IATopic">
      <xsd:simpleType>
        <xsd:restriction base="dms:Choice">
          <xsd:enumeration value="About OHA - Agency Communications"/>
          <xsd:enumeration value="About OHA - Budget"/>
          <xsd:enumeration value="About OHA - Contacts"/>
          <xsd:enumeration value="About OHA - Grants &amp; Contracts"/>
          <xsd:enumeration value="About OHA - Jobs &amp; Employment"/>
          <xsd:enumeration value="About OHA - Organization"/>
          <xsd:enumeration value="About OHA - Policies"/>
          <xsd:enumeration value="About OHA - Public Meetings"/>
          <xsd:enumeration value="About OHA - Public Records"/>
          <xsd:enumeration value="About OHA - Questions &amp; Comments"/>
          <xsd:enumeration value="About OHA - Reports &amp; Data"/>
          <xsd:enumeration value="About OHA - Rulemaking"/>
          <xsd:enumeration value="Programs and Services - Behavioral Health"/>
          <xsd:enumeration value="Programs and Services - Contacts"/>
          <xsd:enumeration value="Programs and Services - Coordinated Care"/>
          <xsd:enumeration value="Programs and Services - Disease"/>
          <xsd:enumeration value="Programs and Services - Environment"/>
          <xsd:enumeration value="Programs and Services - Health Resources"/>
          <xsd:enumeration value="Programs and Services - OEBB"/>
          <xsd:enumeration value="Programs and Services - Oregon Health Plan"/>
          <xsd:enumeration value="Programs and Services - Oregon State Hospital"/>
          <xsd:enumeration value="Programs and Services - PEBB"/>
          <xsd:enumeration value="Programs and Services - Pharmacy"/>
          <xsd:enumeration value="Programs and Services - Prevention"/>
          <xsd:enumeration value="Programs and Services - Safety"/>
          <xsd:enumeration value="Oregon Health Plan - Agency Communications"/>
          <xsd:enumeration value="Oregon Health Plan - Benefits"/>
          <xsd:enumeration value="Oregon Health Plan - Contacts"/>
          <xsd:enumeration value="Oregon Health Plan - Coordinated Care"/>
          <xsd:enumeration value="Oregon Health Plan - Grants &amp; Contracts"/>
          <xsd:enumeration value="Oregon Health Plan - Health Resources"/>
          <xsd:enumeration value="Oregon Health Plan - Policies"/>
          <xsd:enumeration value="Oregon Health Plan - Providers and Partners"/>
          <xsd:enumeration value="Oregon Health Plan - Public Meetings"/>
          <xsd:enumeration value="Oregon Health Plan - Questions &amp; Comments"/>
          <xsd:enumeration value="Oregon Health Plan - Rule Making"/>
          <xsd:enumeration value="Health System Reform - Agency Communications"/>
          <xsd:enumeration value="Health System Reform - Coordinated Care"/>
          <xsd:enumeration value="Health System Reform - Public Meetings"/>
          <xsd:enumeration value="Health System Reform - Questions &amp; Comments"/>
          <xsd:enumeration value="Health System Reform - Reports &amp; Data"/>
          <xsd:enumeration value="Licenses and Certificates - Certificates"/>
          <xsd:enumeration value="Licenses and Certificates - Contacts"/>
          <xsd:enumeration value="Licenses and Certificates - Licenses"/>
          <xsd:enumeration value="Licenses and Certificates - Vital Records"/>
          <xsd:enumeration value="Public Health - Agency Communications"/>
          <xsd:enumeration value="Public Health - Contacts"/>
          <xsd:enumeration value="Public Health - Disease"/>
          <xsd:enumeration value="Public Health - Environment"/>
          <xsd:enumeration value="Public Health - Health Resources"/>
          <xsd:enumeration value="Public Health - Questions &amp; Comments"/>
          <xsd:enumeration value="Public Health - Prevention"/>
          <xsd:enumeration value="Public Health - Providers and Partners"/>
          <xsd:enumeration value="Public Health - Reports &amp; Data"/>
          <xsd:enumeration value="Public Health - Safety"/>
          <xsd:enumeration value="Public Health - Vital Records"/>
        </xsd:restriction>
      </xsd:simpleType>
    </xsd:element>
    <xsd:element name="IASubtopic" ma:index="4" nillable="true" ma:displayName="IA Subtopic" ma:format="Dropdown" ma:internalName="IASubtopic">
      <xsd:simpleType>
        <xsd:restriction base="dms:Choice">
          <xsd:enumeration value="Addiction Services - Alcohol"/>
          <xsd:enumeration value="Addiction Services - Drug"/>
          <xsd:enumeration value="Addiction Services - Gambling"/>
          <xsd:enumeration value="Addiction Services - Tobacco"/>
          <xsd:enumeration value="Applications"/>
          <xsd:enumeration value="Benefits - Health Plans"/>
          <xsd:enumeration value="Benefits - OEBB"/>
          <xsd:enumeration value="Benefits - OHP"/>
          <xsd:enumeration value="Benefits - PEBB"/>
          <xsd:enumeration value="Benefits - Retirement"/>
          <xsd:enumeration value="Budget - Agency Summary"/>
          <xsd:enumeration value="Budget - Agency Request (ARB)"/>
          <xsd:enumeration value="Budget - Governors Budget"/>
          <xsd:enumeration value="Budget - Infrastructure"/>
          <xsd:enumeration value="Budget - Legislatively Adopted (LAB)"/>
          <xsd:enumeration value="Budget - Legislative action"/>
          <xsd:enumeration value="Budget - Overview"/>
          <xsd:enumeration value="Budget - Policy Option Package (POP)"/>
          <xsd:enumeration value="Budget - Priorities"/>
          <xsd:enumeration value="Budget - Program"/>
          <xsd:enumeration value="Budget - Reduction"/>
          <xsd:enumeration value="Budget - Strategic funding proposal"/>
          <xsd:enumeration value="Budget - Special report"/>
          <xsd:enumeration value="Budget - Stakeholder meeting"/>
          <xsd:enumeration value="CCO - Contact"/>
          <xsd:enumeration value="CCO - Audited Financial Statement"/>
          <xsd:enumeration value="CCO - Interim Financial Statement"/>
          <xsd:enumeration value="CCO - Internal Financial Statement"/>
          <xsd:enumeration value="Clean Air"/>
          <xsd:enumeration value="Clean Water"/>
          <xsd:enumeration value="Clinics"/>
          <xsd:enumeration value="Commissions"/>
          <xsd:enumeration value="Committee Members"/>
          <xsd:enumeration value="Committees"/>
          <xsd:enumeration value="Crisis Services"/>
          <xsd:enumeration value="Drug Addiction Services"/>
          <xsd:enumeration value="Electronic Health Care Records (EHR)"/>
          <xsd:enumeration value="Emergency Preparedness"/>
          <xsd:enumeration value="Environmental Pollution"/>
          <xsd:enumeration value="Featured Content"/>
          <xsd:enumeration value="Fees"/>
          <xsd:enumeration value="Health Services - Primary Care Home"/>
          <xsd:enumeration value="Health Services - Prioritized list"/>
          <xsd:enumeration value="ICD-10"/>
          <xsd:enumeration value="Immunizations"/>
          <xsd:enumeration value="Legislation - Bills"/>
          <xsd:enumeration value="Legislation - Contact"/>
          <xsd:enumeration value="Legislation - Highlights"/>
          <xsd:enumeration value="Legislation - Session Summary"/>
          <xsd:enumeration value="Materials - Commission"/>
          <xsd:enumeration value="Materials - Committee"/>
          <xsd:enumeration value="Materials - Coverage Guidance"/>
          <xsd:enumeration value="Materials - Evidence-based Guidelines"/>
          <xsd:enumeration value="Materials - Health care plan details"/>
          <xsd:enumeration value="Materials - Health care plan overview"/>
          <xsd:enumeration value="Materials - Meeting Document"/>
          <xsd:enumeration value="Materials - Meeting Recording"/>
          <xsd:enumeration value="Materials - Meeting Schedule"/>
          <xsd:enumeration value="Materials - Open Enrollment"/>
          <xsd:enumeration value="Materials - Training"/>
          <xsd:enumeration value="Materials - Webinar"/>
          <xsd:enumeration value="Materials - Workgroup"/>
          <xsd:enumeration value="Medical Marijuana (OMMP)"/>
          <xsd:enumeration value="Medical Services"/>
          <xsd:enumeration value="Meeting Document"/>
          <xsd:enumeration value="Meeting Schedule"/>
          <xsd:enumeration value="Mental Health Services"/>
          <xsd:enumeration value="Metrics - Behavioral Health"/>
          <xsd:enumeration value="Metrics - CCO"/>
          <xsd:enumeration value="Metrics - Demographics"/>
          <xsd:enumeration value="Metrics - Hospital Performance"/>
          <xsd:enumeration value="Metrics - Incentive"/>
          <xsd:enumeration value="Metrics - Measures and Outcomes Tracking (MOTS)"/>
          <xsd:enumeration value="Metrics - ONE Eligibility system"/>
          <xsd:enumeration value="Metrics - Prevention"/>
          <xsd:enumeration value="Metrics - Rural health"/>
          <xsd:enumeration value="Metrics - State-Wide"/>
          <xsd:enumeration value="News Letter"/>
          <xsd:enumeration value="News Release"/>
          <xsd:enumeration value="OHP - Medicaid Waiver"/>
          <xsd:enumeration value="OHP - Provider Announcement"/>
          <xsd:enumeration value="OHP - Provider Rates"/>
          <xsd:enumeration value="Preferred Drug List"/>
          <xsd:enumeration value="Prescription Drugs - Monitoring"/>
          <xsd:enumeration value="Prescription Drugs - Preferred List"/>
          <xsd:enumeration value="Prescription Drugs - Subsidy"/>
          <xsd:enumeration value="Prescription Drugs Subsidy"/>
          <xsd:enumeration value="Technical Assistance"/>
          <xsd:enumeration value="Training"/>
          <xsd:enumeration value="Vital Statistics - Birth Certificate"/>
          <xsd:enumeration value="Vital Statistics - Certificate Death"/>
          <xsd:enumeration value="Vital Statistics - Data Use Requests"/>
          <xsd:enumeration value="Vital Statistics - Divorce Data"/>
          <xsd:enumeration value="Vital Statistics - Domestic Partnership Data"/>
          <xsd:enumeration value="Vital Statistics - Fetal Death Data"/>
          <xsd:enumeration value="Vital Statistics - Marriage Data"/>
          <xsd:enumeration value="Vital Statistics - Teen Pregnancy Data"/>
          <xsd:enumeration value="Wellness - Exercise"/>
          <xsd:enumeration value="Wellness - HEM"/>
          <xsd:enumeration value="Wellness - Intervention"/>
          <xsd:enumeration value="Wellness - Pain Management"/>
          <xsd:enumeration value="Wellness - Reproductive Health"/>
          <xsd:enumeration value="Wellness - Stress Relief"/>
        </xsd:restriction>
      </xsd:simpleType>
    </xsd:element>
    <xsd:element name="DocumentExpirationDate" ma:index="5" nillable="true" ma:displayName="Document Expiration Date" ma:format="DateOnly" ma:internalName="DocumentExpiration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bf5116-cbf3-4a77-9b69-168f3aa09a43" elementFormDefault="qualified">
    <xsd:import namespace="http://schemas.microsoft.com/office/2006/documentManagement/types"/>
    <xsd:import namespace="http://schemas.microsoft.com/office/infopath/2007/PartnerControls"/>
    <xsd:element name="Meta_x0020_Description" ma:index="6" nillable="true" ma:displayName="Meta Description" ma:internalName="Meta_x0020_Description" ma:readOnly="false">
      <xsd:simpleType>
        <xsd:restriction base="dms:Text"/>
      </xsd:simpleType>
    </xsd:element>
    <xsd:element name="Meta_x0020_Keywords" ma:index="7" nillable="true" ma:displayName="Meta Keywords" ma:internalName="Meta_x0020_Keywords" ma:readOnly="fals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8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LongProperties xmlns="http://schemas.microsoft.com/office/2006/metadata/longProperties"/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ACategory xmlns="98000937-51d4-4125-8c37-55d57d3060bc">Public Health</IACategory>
    <IASubtopic xmlns="98000937-51d4-4125-8c37-55d57d3060bc">Clean Water</IASubtopic>
    <DocumentExpirationDate xmlns="98000937-51d4-4125-8c37-55d57d3060bc">2018-12-31T08:00:00+00:00</DocumentExpirationDate>
    <Meta_x0020_Description xmlns="cbbf5116-cbf3-4a77-9b69-168f3aa09a43" xsi:nil="true"/>
    <Meta_x0020_Keywords xmlns="cbbf5116-cbf3-4a77-9b69-168f3aa09a43" xsi:nil="true"/>
    <IATopic xmlns="98000937-51d4-4125-8c37-55d57d3060bc">Public Health - Environment</IATopic>
    <URL xmlns="http://schemas.microsoft.com/sharepoint/v3">
      <Url>https://www.oregon.gov/oha/PH/HEALTHYENVIRONMENTS/DRINKINGWATER/MONITORING/Documents/turb-cartridge.xls</Url>
      <Description>Turbidity Reporting Form/CT Calculator - Cartridge or Bag Filtration</Description>
    </URL>
    <PublishingExpirationDate xmlns="http://schemas.microsoft.com/sharepoint/v3" xsi:nil="true"/>
    <PublishingStartDate xmlns="http://schemas.microsoft.com/sharepoint/v3" xsi:nil="true"/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013E81D-281A-4EC8-8974-435833A55E6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98000937-51d4-4125-8c37-55d57d3060bc"/>
    <ds:schemaRef ds:uri="cbbf5116-cbf3-4a77-9b69-168f3aa09a4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A3B305F-9267-4FA6-AC5A-D0CAF804EA40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E88F4DAB-CCCB-4C77-87F7-7FFD16D90AA0}">
  <ds:schemaRefs>
    <ds:schemaRef ds:uri="http://schemas.microsoft.com/office/2006/metadata/properties"/>
    <ds:schemaRef ds:uri="http://schemas.microsoft.com/office/infopath/2007/PartnerControls"/>
    <ds:schemaRef ds:uri="98000937-51d4-4125-8c37-55d57d3060bc"/>
    <ds:schemaRef ds:uri="cbbf5116-cbf3-4a77-9b69-168f3aa09a43"/>
    <ds:schemaRef ds:uri="http://schemas.microsoft.com/sharepoint/v3"/>
  </ds:schemaRefs>
</ds:datastoreItem>
</file>

<file path=customXml/itemProps4.xml><?xml version="1.0" encoding="utf-8"?>
<ds:datastoreItem xmlns:ds="http://schemas.openxmlformats.org/officeDocument/2006/customXml" ds:itemID="{29706614-0FC4-42D4-9101-BC2FF27EE364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ebdd6eeb-0dd0-4927-947e-a759f08fcf55}" enabled="1" method="Privileged" siteId="{658e63e8-8d39-499c-8f48-13adc9452f4c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Turbidity and CT</vt:lpstr>
      <vt:lpstr>Sheet1</vt:lpstr>
      <vt:lpstr>'Turbidity and CT'!Print_Area</vt:lpstr>
    </vt:vector>
  </TitlesOfParts>
  <Company>City of Silverton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Turbidity Reporting Form/CT Calculator - Cartridge or Bag Filtration</dc:title>
  <dc:creator>Operator</dc:creator>
  <cp:lastModifiedBy>Braund Linda O</cp:lastModifiedBy>
  <cp:lastPrinted>2020-07-10T20:27:55Z</cp:lastPrinted>
  <dcterms:created xsi:type="dcterms:W3CDTF">2008-11-12T20:47:25Z</dcterms:created>
  <dcterms:modified xsi:type="dcterms:W3CDTF">2025-05-12T21:39:44Z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HOrganization">
    <vt:lpwstr>OHA</vt:lpwstr>
  </property>
  <property fmtid="{D5CDD505-2E9C-101B-9397-08002B2CF9AE}" pid="3" name="PHOffice">
    <vt:lpwstr/>
  </property>
  <property fmtid="{D5CDD505-2E9C-101B-9397-08002B2CF9AE}" pid="4" name="PHShortLinkDesc">
    <vt:lpwstr/>
  </property>
  <property fmtid="{D5CDD505-2E9C-101B-9397-08002B2CF9AE}" pid="5" name="ContentType">
    <vt:lpwstr>Public Health Root Document</vt:lpwstr>
  </property>
  <property fmtid="{D5CDD505-2E9C-101B-9397-08002B2CF9AE}" pid="6" name="PHLanguages">
    <vt:lpwstr>;#English;#</vt:lpwstr>
  </property>
  <property fmtid="{D5CDD505-2E9C-101B-9397-08002B2CF9AE}" pid="7" name="PHDivision">
    <vt:lpwstr/>
  </property>
  <property fmtid="{D5CDD505-2E9C-101B-9397-08002B2CF9AE}" pid="8" name="PHSection">
    <vt:lpwstr/>
  </property>
  <property fmtid="{D5CDD505-2E9C-101B-9397-08002B2CF9AE}" pid="9" name="PHProgram">
    <vt:lpwstr/>
  </property>
  <property fmtid="{D5CDD505-2E9C-101B-9397-08002B2CF9AE}" pid="10" name="PHSysOrthogonalTopic">
    <vt:lpwstr>;#&lt;none&gt;;#</vt:lpwstr>
  </property>
  <property fmtid="{D5CDD505-2E9C-101B-9397-08002B2CF9AE}" pid="11" name="PHPublicationTypesLvl2">
    <vt:lpwstr>&lt;none&gt;</vt:lpwstr>
  </property>
  <property fmtid="{D5CDD505-2E9C-101B-9397-08002B2CF9AE}" pid="12" name="PHLongLinkTitle">
    <vt:lpwstr/>
  </property>
  <property fmtid="{D5CDD505-2E9C-101B-9397-08002B2CF9AE}" pid="13" name="PHSysAssociatedTopics">
    <vt:lpwstr/>
  </property>
  <property fmtid="{D5CDD505-2E9C-101B-9397-08002B2CF9AE}" pid="14" name="WorkflowChangePath">
    <vt:lpwstr>54efda32-8423-4312-843f-d4f360edaf80,12;</vt:lpwstr>
  </property>
  <property fmtid="{D5CDD505-2E9C-101B-9397-08002B2CF9AE}" pid="15" name="MSIP_Label_4c52bb78-b785-4d5a-8181-ae732e0da257_Enabled">
    <vt:lpwstr>true</vt:lpwstr>
  </property>
  <property fmtid="{D5CDD505-2E9C-101B-9397-08002B2CF9AE}" pid="16" name="MSIP_Label_4c52bb78-b785-4d5a-8181-ae732e0da257_SetDate">
    <vt:lpwstr>2024-08-07T21:39:24Z</vt:lpwstr>
  </property>
  <property fmtid="{D5CDD505-2E9C-101B-9397-08002B2CF9AE}" pid="17" name="MSIP_Label_4c52bb78-b785-4d5a-8181-ae732e0da257_Method">
    <vt:lpwstr>Privileged</vt:lpwstr>
  </property>
  <property fmtid="{D5CDD505-2E9C-101B-9397-08002B2CF9AE}" pid="18" name="MSIP_Label_4c52bb78-b785-4d5a-8181-ae732e0da257_Name">
    <vt:lpwstr>4c52bb78-b785-4d5a-8181-ae732e0da257</vt:lpwstr>
  </property>
  <property fmtid="{D5CDD505-2E9C-101B-9397-08002B2CF9AE}" pid="19" name="MSIP_Label_4c52bb78-b785-4d5a-8181-ae732e0da257_SiteId">
    <vt:lpwstr>37247798-f42c-42fd-8a37-d49c7128d36b</vt:lpwstr>
  </property>
  <property fmtid="{D5CDD505-2E9C-101B-9397-08002B2CF9AE}" pid="20" name="MSIP_Label_4c52bb78-b785-4d5a-8181-ae732e0da257_ActionId">
    <vt:lpwstr>63aadcde-81a4-41dc-b4d3-67779699a092</vt:lpwstr>
  </property>
  <property fmtid="{D5CDD505-2E9C-101B-9397-08002B2CF9AE}" pid="21" name="MSIP_Label_4c52bb78-b785-4d5a-8181-ae732e0da257_ContentBits">
    <vt:lpwstr>0</vt:lpwstr>
  </property>
</Properties>
</file>