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OttaMotta PeeU/Whaleshead/Monthly Water Paperwork/2025/07 July 2025/"/>
    </mc:Choice>
  </mc:AlternateContent>
  <xr:revisionPtr revIDLastSave="0" documentId="8_{6D7ECA29-F8B6-4C18-81F7-9374F80E31B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5" l="1"/>
  <c r="E13" i="25" s="1"/>
  <c r="G50" i="25"/>
  <c r="D5" i="25"/>
  <c r="E5" i="25" s="1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E33" i="25" s="1"/>
  <c r="D34" i="25"/>
  <c r="E34" i="25" s="1"/>
  <c r="D35" i="25"/>
  <c r="E35" i="25" s="1"/>
  <c r="H57" i="25" l="1"/>
  <c r="H59" i="25"/>
  <c r="H76" i="25"/>
  <c r="H74" i="25"/>
  <c r="H72" i="25"/>
  <c r="H73" i="25"/>
  <c r="H52" i="25"/>
  <c r="H77" i="25"/>
  <c r="H71" i="25"/>
  <c r="H70" i="25"/>
  <c r="H51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<sst xmlns="http://schemas.openxmlformats.org/spreadsheetml/2006/main" count="62" uniqueCount="55">
  <si>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</si>
  <si>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</si>
  <si>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</si>
  <si>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</si>
  <si>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</si>
  <si>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</si>
  <si>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</si>
  <si>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</si>
  <si>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</si>
  <si>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</si>
  <si>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</si>
  <si>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</si>
  <si>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</si>
  <si>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</si>
  <si>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</si>
  <si>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</si>
  <si>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</si>
  <si>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</si>
  <si>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</si>
  <si>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</si>
  <si>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</si>
  <si>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</si>
  <si>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</si>
  <si>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</si>
  <si>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</si>
  <si>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</si>
  <si>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</si>
  <si>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</si>
  <si>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</si>
  <si>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</si>
  <si>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</si>
  <si>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</si>
  <si>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</si>
  <si>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</si>
  <si>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</si>
  <si>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</si>
  <si>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</si>
  <si>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</si>
  <si>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</si>
  <si>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</si>
  <si>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</si>
  <si>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</si>
  <si>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</si>
  <si>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</si>
  <si>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</si>
  <si>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</si>
  <si>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</si>
  <si>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</si>
  <si>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</si>
  <si>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</si>
  <si>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WTP:  </t>
    </r>
    <r>
      <rPr>
        <sz val="10"/>
        <rFont val="Arial"/>
        <family val="2"/>
      </rPr>
      <t>B-Upper Park</t>
    </r>
  </si>
  <si>
    <r>
      <t>CERT#</t>
    </r>
    <r>
      <rPr>
        <b/>
        <sz val="10"/>
        <rFont val="Arial"/>
        <family val="2"/>
      </rPr>
      <t xml:space="preserve">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</si>
  <si>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</si>
  <si>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 xml:space="preserve">WTP ID: </t>
    </r>
    <r>
      <rPr>
        <sz val="12"/>
        <rFont val="Arial"/>
        <family val="2"/>
      </rPr>
      <t xml:space="preserve"> B-Upper Park</t>
    </r>
  </si>
  <si>
    <t xml:space="preserve">Comments: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</si>
</sst>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0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1" xfId="0" applyNumberFormat="1" applyFont="1" applyBorder="1" applyAlignment="1" applyProtection="1">
      <alignment horizontal="center"/>
      <protection locked="0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4" xfId="0" applyNumberFormat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5" xfId="0" applyNumberFormat="1" applyFont="1" applyBorder="1" applyAlignment="1" applyProtection="1">
      <alignment horizontal="center"/>
      <protection locked="0"/>
    </xf>
    <xf numFmtId="2" fontId="6" fillId="0" borderId="31" xfId="0" applyNumberFormat="1" applyFont="1" applyBorder="1" applyAlignment="1" applyProtection="1">
      <alignment horizontal="center"/>
      <protection locked="0"/>
    </xf>
    <xf numFmtId="2" fontId="6" fillId="0" borderId="37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0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12" fillId="0" borderId="52" xfId="0" applyFont="1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4" fillId="0" borderId="54" xfId="0" applyFont="1" applyBorder="1" applyAlignment="1" applyProtection="1">
      <alignment wrapText="1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5" xfId="0" applyFont="1" applyBorder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10" fillId="0" borderId="41" xfId="0" applyFont="1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51" xfId="0" applyFont="1" applyBorder="1" applyAlignment="1" applyProtection="1">
      <alignment vertical="center" wrapTex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vertical="center" shrinkToFit="1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Normal="154" zoomScaleSheetLayoutView="100" workbookViewId="0">
      <selection activeCell="F57" sqref="F57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109" t="s">
        <v>36</v>
      </c>
      <c r="B1" s="109"/>
      <c r="C1" s="109"/>
      <c r="D1" s="109"/>
      <c r="E1" s="109"/>
      <c r="F1" s="109"/>
      <c r="G1" s="14" t="s">
        <v>4</v>
      </c>
      <c r="H1" s="79" t="s">
        <v>39</v>
      </c>
    </row>
    <row r="2" spans="1:8" s="3" customFormat="1" ht="24" customHeight="1" x14ac:dyDescent="0.3">
      <c r="A2" s="110" t="s">
        <v>35</v>
      </c>
      <c r="B2" s="110"/>
      <c r="C2" s="110"/>
      <c r="D2" s="110"/>
      <c r="E2" s="110"/>
      <c r="F2" s="110"/>
      <c r="G2" s="15" t="s">
        <v>9</v>
      </c>
      <c r="H2" s="78">
        <v>45839</v>
      </c>
    </row>
    <row r="3" spans="1:8" s="5" customFormat="1" ht="24" customHeight="1" x14ac:dyDescent="0.3">
      <c r="A3" s="71" t="s">
        <v>17</v>
      </c>
      <c r="B3" s="116" t="s">
        <v>45</v>
      </c>
      <c r="C3" s="117"/>
      <c r="D3" s="118"/>
      <c r="E3" s="72" t="s">
        <v>48</v>
      </c>
      <c r="F3" s="72"/>
      <c r="G3" s="81" t="s">
        <v>53</v>
      </c>
      <c r="H3" s="82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11" t="s">
        <v>29</v>
      </c>
      <c r="H4" s="112"/>
    </row>
    <row r="5" spans="1:8" ht="24" customHeight="1" thickTop="1" thickBot="1" x14ac:dyDescent="0.4">
      <c r="A5" s="38">
        <v>1</v>
      </c>
      <c r="B5" s="39">
        <v>35</v>
      </c>
      <c r="C5" s="40">
        <v>1</v>
      </c>
      <c r="D5" s="41">
        <f>IF(B5="","",B5-C5)</f>
        <v>34</v>
      </c>
      <c r="E5" s="41" t="str">
        <f>IF(D5&gt;=28,"Change Filter","OK")</f>
        <v>Change Filter</v>
      </c>
      <c r="F5" s="61"/>
      <c r="G5" s="83">
        <v>0.13</v>
      </c>
      <c r="H5" s="84"/>
    </row>
    <row r="6" spans="1:8" ht="24" customHeight="1" thickTop="1" thickBot="1" x14ac:dyDescent="0.4">
      <c r="A6" s="42">
        <v>2</v>
      </c>
      <c r="B6" s="39">
        <v>35</v>
      </c>
      <c r="C6" s="40">
        <v>1</v>
      </c>
      <c r="D6" s="44">
        <f t="shared" ref="D6:D35" si="0">IF(B6="","",B6-C6)</f>
        <v>34</v>
      </c>
      <c r="E6" s="44" t="str">
        <f t="shared" ref="E6:E35" si="1">IF(D6&gt;=28,"Change Filter","OK")</f>
        <v>Change Filter</v>
      </c>
      <c r="F6" s="62"/>
      <c r="G6" s="85">
        <v>0.15</v>
      </c>
      <c r="H6" s="86"/>
    </row>
    <row r="7" spans="1:8" ht="24" customHeight="1" thickTop="1" thickBot="1" x14ac:dyDescent="0.4">
      <c r="A7" s="42">
        <v>3</v>
      </c>
      <c r="B7" s="39">
        <v>37</v>
      </c>
      <c r="C7" s="40">
        <v>1</v>
      </c>
      <c r="D7" s="44">
        <f t="shared" si="0"/>
        <v>36</v>
      </c>
      <c r="E7" s="44" t="str">
        <f t="shared" si="1"/>
        <v>Change Filter</v>
      </c>
      <c r="F7" s="62"/>
      <c r="G7" s="85">
        <v>0.15</v>
      </c>
      <c r="H7" s="86"/>
    </row>
    <row r="8" spans="1:8" ht="24" customHeight="1" thickTop="1" thickBot="1" x14ac:dyDescent="0.4">
      <c r="A8" s="42">
        <v>4</v>
      </c>
      <c r="B8" s="39">
        <v>38</v>
      </c>
      <c r="C8" s="40">
        <v>1</v>
      </c>
      <c r="D8" s="44">
        <f t="shared" si="0"/>
        <v>37</v>
      </c>
      <c r="E8" s="44" t="str">
        <f t="shared" si="1"/>
        <v>Change Filter</v>
      </c>
      <c r="F8" s="62"/>
      <c r="G8" s="85">
        <v>0.12</v>
      </c>
      <c r="H8" s="86"/>
    </row>
    <row r="9" spans="1:8" ht="24" customHeight="1" thickTop="1" thickBot="1" x14ac:dyDescent="0.4">
      <c r="A9" s="42">
        <v>5</v>
      </c>
      <c r="B9" s="39">
        <v>46</v>
      </c>
      <c r="C9" s="40">
        <v>1</v>
      </c>
      <c r="D9" s="44">
        <f t="shared" si="0"/>
        <v>45</v>
      </c>
      <c r="E9" s="44" t="str">
        <f t="shared" si="1"/>
        <v>Change Filter</v>
      </c>
      <c r="F9" s="62"/>
      <c r="G9" s="85">
        <v>0.18</v>
      </c>
      <c r="H9" s="86"/>
    </row>
    <row r="10" spans="1:8" ht="24" customHeight="1" thickTop="1" thickBot="1" x14ac:dyDescent="0.4">
      <c r="A10" s="42">
        <v>6</v>
      </c>
      <c r="B10" s="43">
        <v>10</v>
      </c>
      <c r="C10" s="40">
        <v>1</v>
      </c>
      <c r="D10" s="44">
        <f t="shared" si="0"/>
        <v>9</v>
      </c>
      <c r="E10" s="44" t="str">
        <f t="shared" si="1"/>
        <v>OK</v>
      </c>
      <c r="F10" s="62"/>
      <c r="G10" s="85">
        <v>0.17</v>
      </c>
      <c r="H10" s="86"/>
    </row>
    <row r="11" spans="1:8" ht="24" customHeight="1" thickTop="1" thickBot="1" x14ac:dyDescent="0.4">
      <c r="A11" s="42">
        <v>7</v>
      </c>
      <c r="B11" s="43">
        <v>46</v>
      </c>
      <c r="C11" s="40">
        <v>1</v>
      </c>
      <c r="D11" s="44">
        <f t="shared" si="0"/>
        <v>45</v>
      </c>
      <c r="E11" s="44" t="str">
        <f t="shared" si="1"/>
        <v>Change Filter</v>
      </c>
      <c r="F11" s="62"/>
      <c r="G11" s="85">
        <v>0.1</v>
      </c>
      <c r="H11" s="86"/>
    </row>
    <row r="12" spans="1:8" ht="24" customHeight="1" thickTop="1" thickBot="1" x14ac:dyDescent="0.4">
      <c r="A12" s="42">
        <v>8</v>
      </c>
      <c r="B12" s="43">
        <v>30</v>
      </c>
      <c r="C12" s="40">
        <v>1</v>
      </c>
      <c r="D12" s="44">
        <f t="shared" si="0"/>
        <v>29</v>
      </c>
      <c r="E12" s="44" t="str">
        <f t="shared" si="1"/>
        <v>Change Filter</v>
      </c>
      <c r="F12" s="62"/>
      <c r="G12" s="85">
        <v>0.13</v>
      </c>
      <c r="H12" s="86"/>
    </row>
    <row r="13" spans="1:8" ht="24" customHeight="1" thickTop="1" thickBot="1" x14ac:dyDescent="0.4">
      <c r="A13" s="42">
        <v>9</v>
      </c>
      <c r="B13" s="43">
        <v>46</v>
      </c>
      <c r="C13" s="40">
        <v>1</v>
      </c>
      <c r="D13" s="44">
        <f t="shared" si="0"/>
        <v>45</v>
      </c>
      <c r="E13" s="44" t="str">
        <f t="shared" si="1"/>
        <v>Change Filter</v>
      </c>
      <c r="F13" s="62"/>
      <c r="G13" s="85">
        <v>0.14000000000000001</v>
      </c>
      <c r="H13" s="86"/>
    </row>
    <row r="14" spans="1:8" ht="24" customHeight="1" thickTop="1" thickBot="1" x14ac:dyDescent="0.4">
      <c r="A14" s="42">
        <v>10</v>
      </c>
      <c r="B14" s="43">
        <v>55</v>
      </c>
      <c r="C14" s="40">
        <v>1</v>
      </c>
      <c r="D14" s="44">
        <f t="shared" si="0"/>
        <v>54</v>
      </c>
      <c r="E14" s="44" t="str">
        <f t="shared" si="1"/>
        <v>Change Filter</v>
      </c>
      <c r="F14" s="62"/>
      <c r="G14" s="85">
        <v>0.13</v>
      </c>
      <c r="H14" s="86"/>
    </row>
    <row r="15" spans="1:8" ht="24" customHeight="1" thickTop="1" thickBot="1" x14ac:dyDescent="0.4">
      <c r="A15" s="42">
        <v>11</v>
      </c>
      <c r="B15" s="43">
        <v>35</v>
      </c>
      <c r="C15" s="40">
        <v>1</v>
      </c>
      <c r="D15" s="44">
        <f t="shared" si="0"/>
        <v>34</v>
      </c>
      <c r="E15" s="44" t="str">
        <f t="shared" si="1"/>
        <v>Change Filter</v>
      </c>
      <c r="F15" s="62"/>
      <c r="G15" s="85">
        <v>0.11</v>
      </c>
      <c r="H15" s="86"/>
    </row>
    <row r="16" spans="1:8" ht="24" customHeight="1" thickTop="1" thickBot="1" x14ac:dyDescent="0.4">
      <c r="A16" s="42">
        <v>12</v>
      </c>
      <c r="B16" s="43">
        <v>40</v>
      </c>
      <c r="C16" s="40">
        <v>1</v>
      </c>
      <c r="D16" s="44">
        <f t="shared" si="0"/>
        <v>39</v>
      </c>
      <c r="E16" s="44" t="str">
        <f t="shared" si="1"/>
        <v>Change Filter</v>
      </c>
      <c r="F16" s="62"/>
      <c r="G16" s="85">
        <v>0.15</v>
      </c>
      <c r="H16" s="86"/>
    </row>
    <row r="17" spans="1:8" ht="24" customHeight="1" thickTop="1" thickBot="1" x14ac:dyDescent="0.4">
      <c r="A17" s="42">
        <v>13</v>
      </c>
      <c r="B17" s="43">
        <v>42</v>
      </c>
      <c r="C17" s="40">
        <v>1</v>
      </c>
      <c r="D17" s="44">
        <f t="shared" si="0"/>
        <v>41</v>
      </c>
      <c r="E17" s="44" t="str">
        <f t="shared" si="1"/>
        <v>Change Filter</v>
      </c>
      <c r="F17" s="62"/>
      <c r="G17" s="85">
        <v>0.17</v>
      </c>
      <c r="H17" s="86"/>
    </row>
    <row r="18" spans="1:8" ht="24" customHeight="1" thickTop="1" thickBot="1" x14ac:dyDescent="0.4">
      <c r="A18" s="42">
        <v>14</v>
      </c>
      <c r="B18" s="43">
        <v>40</v>
      </c>
      <c r="C18" s="40">
        <v>1</v>
      </c>
      <c r="D18" s="44">
        <f t="shared" si="0"/>
        <v>39</v>
      </c>
      <c r="E18" s="44" t="str">
        <f t="shared" si="1"/>
        <v>Change Filter</v>
      </c>
      <c r="F18" s="62"/>
      <c r="G18" s="85">
        <v>0.15</v>
      </c>
      <c r="H18" s="86"/>
    </row>
    <row r="19" spans="1:8" ht="24" customHeight="1" thickTop="1" thickBot="1" x14ac:dyDescent="0.4">
      <c r="A19" s="42">
        <v>15</v>
      </c>
      <c r="B19" s="43">
        <v>35</v>
      </c>
      <c r="C19" s="40">
        <v>1</v>
      </c>
      <c r="D19" s="44">
        <f t="shared" si="0"/>
        <v>34</v>
      </c>
      <c r="E19" s="44" t="str">
        <f t="shared" si="1"/>
        <v>Change Filter</v>
      </c>
      <c r="F19" s="62"/>
      <c r="G19" s="85">
        <v>0.13</v>
      </c>
      <c r="H19" s="86"/>
    </row>
    <row r="20" spans="1:8" ht="24" customHeight="1" thickTop="1" thickBot="1" x14ac:dyDescent="0.4">
      <c r="A20" s="42">
        <v>16</v>
      </c>
      <c r="B20" s="43">
        <v>29</v>
      </c>
      <c r="C20" s="40">
        <v>1</v>
      </c>
      <c r="D20" s="44">
        <f t="shared" si="0"/>
        <v>28</v>
      </c>
      <c r="E20" s="44" t="str">
        <f t="shared" si="1"/>
        <v>Change Filter</v>
      </c>
      <c r="F20" s="62"/>
      <c r="G20" s="85">
        <v>0.09</v>
      </c>
      <c r="H20" s="86"/>
    </row>
    <row r="21" spans="1:8" ht="24" customHeight="1" thickTop="1" thickBot="1" x14ac:dyDescent="0.4">
      <c r="A21" s="42">
        <v>17</v>
      </c>
      <c r="B21" s="43">
        <v>30</v>
      </c>
      <c r="C21" s="40">
        <v>1</v>
      </c>
      <c r="D21" s="44">
        <f t="shared" si="0"/>
        <v>29</v>
      </c>
      <c r="E21" s="44" t="str">
        <f t="shared" si="1"/>
        <v>Change Filter</v>
      </c>
      <c r="F21" s="62"/>
      <c r="G21" s="85">
        <v>0.14000000000000001</v>
      </c>
      <c r="H21" s="86"/>
    </row>
    <row r="22" spans="1:8" ht="24" customHeight="1" thickTop="1" thickBot="1" x14ac:dyDescent="0.4">
      <c r="A22" s="42">
        <v>18</v>
      </c>
      <c r="B22" s="43">
        <v>35</v>
      </c>
      <c r="C22" s="40">
        <v>1</v>
      </c>
      <c r="D22" s="44">
        <f t="shared" si="0"/>
        <v>34</v>
      </c>
      <c r="E22" s="44" t="str">
        <f t="shared" si="1"/>
        <v>Change Filter</v>
      </c>
      <c r="F22" s="62"/>
      <c r="G22" s="85">
        <v>0.17</v>
      </c>
      <c r="H22" s="86"/>
    </row>
    <row r="23" spans="1:8" ht="24" customHeight="1" thickTop="1" thickBot="1" x14ac:dyDescent="0.4">
      <c r="A23" s="42">
        <v>19</v>
      </c>
      <c r="B23" s="43">
        <v>30</v>
      </c>
      <c r="C23" s="40">
        <v>1</v>
      </c>
      <c r="D23" s="44">
        <f t="shared" si="0"/>
        <v>29</v>
      </c>
      <c r="E23" s="44" t="str">
        <f t="shared" si="1"/>
        <v>Change Filter</v>
      </c>
      <c r="F23" s="62"/>
      <c r="G23" s="85">
        <v>0.2</v>
      </c>
      <c r="H23" s="86"/>
    </row>
    <row r="24" spans="1:8" ht="24" customHeight="1" thickTop="1" thickBot="1" x14ac:dyDescent="0.4">
      <c r="A24" s="42">
        <v>20</v>
      </c>
      <c r="B24" s="43">
        <v>37</v>
      </c>
      <c r="C24" s="40">
        <v>1</v>
      </c>
      <c r="D24" s="44">
        <f t="shared" si="0"/>
        <v>36</v>
      </c>
      <c r="E24" s="44" t="str">
        <f t="shared" si="1"/>
        <v>Change Filter</v>
      </c>
      <c r="F24" s="62"/>
      <c r="G24" s="85">
        <v>0.19</v>
      </c>
      <c r="H24" s="86"/>
    </row>
    <row r="25" spans="1:8" ht="24" customHeight="1" thickTop="1" thickBot="1" x14ac:dyDescent="0.4">
      <c r="A25" s="42">
        <v>21</v>
      </c>
      <c r="B25" s="43">
        <v>38</v>
      </c>
      <c r="C25" s="40">
        <v>1</v>
      </c>
      <c r="D25" s="44">
        <f t="shared" si="0"/>
        <v>37</v>
      </c>
      <c r="E25" s="44" t="str">
        <f t="shared" si="1"/>
        <v>Change Filter</v>
      </c>
      <c r="F25" s="62"/>
      <c r="G25" s="85">
        <v>0.23</v>
      </c>
      <c r="H25" s="86"/>
    </row>
    <row r="26" spans="1:8" ht="24" customHeight="1" thickTop="1" thickBot="1" x14ac:dyDescent="0.4">
      <c r="A26" s="42">
        <v>22</v>
      </c>
      <c r="B26" s="43">
        <v>35</v>
      </c>
      <c r="C26" s="40">
        <v>1</v>
      </c>
      <c r="D26" s="44">
        <f t="shared" si="0"/>
        <v>34</v>
      </c>
      <c r="E26" s="44" t="str">
        <f t="shared" si="1"/>
        <v>Change Filter</v>
      </c>
      <c r="F26" s="62"/>
      <c r="G26" s="85">
        <v>0.1</v>
      </c>
      <c r="H26" s="86"/>
    </row>
    <row r="27" spans="1:8" ht="24" customHeight="1" thickTop="1" thickBot="1" x14ac:dyDescent="0.4">
      <c r="A27" s="42">
        <v>23</v>
      </c>
      <c r="B27" s="43">
        <v>29</v>
      </c>
      <c r="C27" s="40">
        <v>1</v>
      </c>
      <c r="D27" s="44">
        <f t="shared" si="0"/>
        <v>28</v>
      </c>
      <c r="E27" s="44" t="str">
        <f t="shared" si="1"/>
        <v>Change Filter</v>
      </c>
      <c r="F27" s="62"/>
      <c r="G27" s="85">
        <v>0.13</v>
      </c>
      <c r="H27" s="86"/>
    </row>
    <row r="28" spans="1:8" ht="24" customHeight="1" thickTop="1" thickBot="1" x14ac:dyDescent="0.4">
      <c r="A28" s="42">
        <v>24</v>
      </c>
      <c r="B28" s="43">
        <v>30</v>
      </c>
      <c r="C28" s="40">
        <v>1</v>
      </c>
      <c r="D28" s="44">
        <f t="shared" si="0"/>
        <v>29</v>
      </c>
      <c r="E28" s="44" t="str">
        <f t="shared" si="1"/>
        <v>Change Filter</v>
      </c>
      <c r="F28" s="62"/>
      <c r="G28" s="85">
        <v>0.15</v>
      </c>
      <c r="H28" s="86"/>
    </row>
    <row r="29" spans="1:8" ht="24" customHeight="1" thickTop="1" thickBot="1" x14ac:dyDescent="0.4">
      <c r="A29" s="42">
        <v>25</v>
      </c>
      <c r="B29" s="43">
        <v>32</v>
      </c>
      <c r="C29" s="40">
        <v>1</v>
      </c>
      <c r="D29" s="44">
        <f t="shared" si="0"/>
        <v>31</v>
      </c>
      <c r="E29" s="44" t="str">
        <f t="shared" si="1"/>
        <v>Change Filter</v>
      </c>
      <c r="F29" s="62"/>
      <c r="G29" s="85">
        <v>0.1</v>
      </c>
      <c r="H29" s="86"/>
    </row>
    <row r="30" spans="1:8" ht="24" customHeight="1" thickTop="1" thickBot="1" x14ac:dyDescent="0.4">
      <c r="A30" s="42">
        <v>26</v>
      </c>
      <c r="B30" s="43">
        <v>30</v>
      </c>
      <c r="C30" s="40">
        <v>1</v>
      </c>
      <c r="D30" s="44">
        <f t="shared" si="0"/>
        <v>29</v>
      </c>
      <c r="E30" s="44" t="str">
        <f t="shared" si="1"/>
        <v>Change Filter</v>
      </c>
      <c r="F30" s="62"/>
      <c r="G30" s="85">
        <v>0.16</v>
      </c>
      <c r="H30" s="86"/>
    </row>
    <row r="31" spans="1:8" ht="24" customHeight="1" thickTop="1" thickBot="1" x14ac:dyDescent="0.4">
      <c r="A31" s="42">
        <v>27</v>
      </c>
      <c r="B31" s="43">
        <v>29</v>
      </c>
      <c r="C31" s="40">
        <v>1</v>
      </c>
      <c r="D31" s="44">
        <f t="shared" si="0"/>
        <v>28</v>
      </c>
      <c r="E31" s="44" t="str">
        <f t="shared" si="1"/>
        <v>Change Filter</v>
      </c>
      <c r="F31" s="62"/>
      <c r="G31" s="85">
        <v>0.13</v>
      </c>
      <c r="H31" s="86"/>
    </row>
    <row r="32" spans="1:8" ht="24" customHeight="1" thickTop="1" thickBot="1" x14ac:dyDescent="0.4">
      <c r="A32" s="42">
        <v>28</v>
      </c>
      <c r="B32" s="43">
        <v>35</v>
      </c>
      <c r="C32" s="40">
        <v>1</v>
      </c>
      <c r="D32" s="44">
        <f t="shared" si="0"/>
        <v>34</v>
      </c>
      <c r="E32" s="44" t="str">
        <f t="shared" si="1"/>
        <v>Change Filter</v>
      </c>
      <c r="F32" s="62"/>
      <c r="G32" s="85">
        <v>0.1</v>
      </c>
      <c r="H32" s="86"/>
    </row>
    <row r="33" spans="1:9" ht="24" customHeight="1" thickTop="1" thickBot="1" x14ac:dyDescent="0.4">
      <c r="A33" s="42">
        <v>29</v>
      </c>
      <c r="B33" s="43">
        <v>36</v>
      </c>
      <c r="C33" s="40">
        <v>1</v>
      </c>
      <c r="D33" s="44">
        <f t="shared" si="0"/>
        <v>35</v>
      </c>
      <c r="E33" s="44" t="str">
        <f t="shared" si="1"/>
        <v>Change Filter</v>
      </c>
      <c r="F33" s="62"/>
      <c r="G33" s="85">
        <v>0.18</v>
      </c>
      <c r="H33" s="86"/>
    </row>
    <row r="34" spans="1:9" ht="24" customHeight="1" thickTop="1" thickBot="1" x14ac:dyDescent="0.4">
      <c r="A34" s="42">
        <v>30</v>
      </c>
      <c r="B34" s="43">
        <v>38</v>
      </c>
      <c r="C34" s="40">
        <v>1</v>
      </c>
      <c r="D34" s="44">
        <f t="shared" si="0"/>
        <v>37</v>
      </c>
      <c r="E34" s="44" t="str">
        <f t="shared" si="1"/>
        <v>Change Filter</v>
      </c>
      <c r="F34" s="62"/>
      <c r="G34" s="85">
        <v>0.13</v>
      </c>
      <c r="H34" s="86"/>
    </row>
    <row r="35" spans="1:9" ht="24" customHeight="1" thickTop="1" thickBot="1" x14ac:dyDescent="0.4">
      <c r="A35" s="45">
        <v>31</v>
      </c>
      <c r="B35" s="46">
        <v>30</v>
      </c>
      <c r="C35" s="40">
        <v>1</v>
      </c>
      <c r="D35" s="47">
        <f t="shared" si="0"/>
        <v>29</v>
      </c>
      <c r="E35" s="44" t="str">
        <f t="shared" si="1"/>
        <v>Change Filter</v>
      </c>
      <c r="F35" s="63"/>
      <c r="G35" s="88">
        <v>0.2</v>
      </c>
      <c r="H35" s="89"/>
    </row>
    <row r="36" spans="1:9" s="4" customFormat="1" ht="24" customHeight="1" thickTop="1" x14ac:dyDescent="0.3">
      <c r="A36" s="102" t="s">
        <v>22</v>
      </c>
      <c r="B36" s="103"/>
      <c r="C36" s="103"/>
      <c r="D36" s="103"/>
      <c r="E36" s="125"/>
      <c r="F36" s="102" t="s">
        <v>13</v>
      </c>
      <c r="G36" s="103"/>
      <c r="H36" s="104"/>
    </row>
    <row r="37" spans="1:9" s="6" customFormat="1" ht="28.5" customHeight="1" x14ac:dyDescent="0.25">
      <c r="A37" s="93" t="s">
        <v>14</v>
      </c>
      <c r="B37" s="94"/>
      <c r="C37" s="94"/>
      <c r="D37" s="94"/>
      <c r="E37" s="75" t="s">
        <v>40</v>
      </c>
      <c r="F37" s="22" t="s">
        <v>16</v>
      </c>
      <c r="G37" s="94" t="s">
        <v>19</v>
      </c>
      <c r="H37" s="128"/>
    </row>
    <row r="38" spans="1:9" s="6" customFormat="1" ht="24" customHeight="1" thickBot="1" x14ac:dyDescent="0.3">
      <c r="A38" s="126" t="s">
        <v>15</v>
      </c>
      <c r="B38" s="127"/>
      <c r="C38" s="127"/>
      <c r="D38" s="127"/>
      <c r="E38" s="73" t="s">
        <v>40</v>
      </c>
      <c r="F38" s="74" t="s">
        <v>40</v>
      </c>
      <c r="G38" s="129" t="s">
        <v>40</v>
      </c>
      <c r="H38" s="130"/>
    </row>
    <row r="39" spans="1:9" s="4" customFormat="1" ht="24" customHeight="1" thickTop="1" thickBot="1" x14ac:dyDescent="0.4">
      <c r="A39" s="119" t="s">
        <v>54</v>
      </c>
      <c r="B39" s="120"/>
      <c r="C39" s="120"/>
      <c r="D39" s="120"/>
      <c r="E39" s="121"/>
      <c r="F39" s="97" t="s">
        <v>46</v>
      </c>
      <c r="G39" s="98"/>
      <c r="H39" s="99"/>
    </row>
    <row r="40" spans="1:9" s="4" customFormat="1" ht="24" customHeight="1" thickTop="1" thickBot="1" x14ac:dyDescent="0.45">
      <c r="A40" s="113"/>
      <c r="B40" s="114"/>
      <c r="C40" s="114"/>
      <c r="D40" s="114"/>
      <c r="E40" s="115"/>
      <c r="F40" s="97" t="s">
        <v>52</v>
      </c>
      <c r="G40" s="99"/>
      <c r="H40" s="76">
        <v>45875</v>
      </c>
    </row>
    <row r="41" spans="1:9" s="4" customFormat="1" ht="27.75" customHeight="1" thickTop="1" thickBot="1" x14ac:dyDescent="0.4">
      <c r="A41" s="122"/>
      <c r="B41" s="123"/>
      <c r="C41" s="123"/>
      <c r="D41" s="123"/>
      <c r="E41" s="124"/>
      <c r="F41" s="97" t="s">
        <v>47</v>
      </c>
      <c r="G41" s="99"/>
      <c r="H41" s="77" t="s">
        <v>51</v>
      </c>
      <c r="I41" s="12"/>
    </row>
    <row r="42" spans="1:9" s="4" customFormat="1" ht="24" customHeight="1" thickTop="1" x14ac:dyDescent="0.3">
      <c r="A42" s="105" t="s">
        <v>26</v>
      </c>
      <c r="B42" s="105"/>
      <c r="C42" s="105"/>
      <c r="D42" s="105"/>
      <c r="E42" s="105"/>
      <c r="F42" s="106"/>
      <c r="G42" s="106"/>
      <c r="H42" s="106"/>
      <c r="I42" s="96"/>
    </row>
    <row r="43" spans="1:9" s="4" customFormat="1" ht="24" customHeight="1" x14ac:dyDescent="0.3">
      <c r="A43" s="95" t="s">
        <v>44</v>
      </c>
      <c r="B43" s="96"/>
      <c r="C43" s="96"/>
      <c r="D43" s="96"/>
      <c r="E43" s="96"/>
      <c r="F43" s="96"/>
      <c r="G43" s="96"/>
      <c r="H43" s="96"/>
      <c r="I43" s="96"/>
    </row>
    <row r="44" spans="1:9" ht="24" customHeight="1" x14ac:dyDescent="0.25">
      <c r="A44" s="92" t="s">
        <v>12</v>
      </c>
      <c r="B44" s="92"/>
      <c r="C44" s="92"/>
      <c r="D44" s="92"/>
      <c r="E44" s="92"/>
      <c r="F44" s="92"/>
      <c r="G44" s="92"/>
      <c r="H44" s="92"/>
    </row>
    <row r="45" spans="1:9" ht="24" customHeight="1" x14ac:dyDescent="0.25">
      <c r="A45" s="110" t="s">
        <v>36</v>
      </c>
      <c r="B45" s="110"/>
      <c r="C45" s="110"/>
      <c r="D45" s="110"/>
      <c r="E45" s="110"/>
      <c r="F45" s="110"/>
      <c r="G45" s="110"/>
      <c r="H45" s="107" t="s">
        <v>50</v>
      </c>
      <c r="I45" s="108"/>
    </row>
    <row r="46" spans="1:9" ht="41.5" customHeight="1" x14ac:dyDescent="0.25">
      <c r="A46" s="68" t="s">
        <v>17</v>
      </c>
      <c r="B46" s="100" t="s">
        <v>45</v>
      </c>
      <c r="C46" s="100"/>
      <c r="D46" s="100"/>
      <c r="E46" s="69" t="s">
        <v>49</v>
      </c>
      <c r="F46" s="70" t="s">
        <v>9</v>
      </c>
      <c r="G46" s="80">
        <v>45839</v>
      </c>
      <c r="H46" s="11" t="s">
        <v>34</v>
      </c>
      <c r="I46" s="67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4">
        <v>0.51</v>
      </c>
      <c r="C50" s="48">
        <v>132</v>
      </c>
      <c r="D50" s="49">
        <f>IF(B50="","",B50*C50)</f>
        <v>67.320000000000007</v>
      </c>
      <c r="E50" s="50">
        <v>18.600000000000001</v>
      </c>
      <c r="F50" s="51">
        <v>6.65</v>
      </c>
      <c r="G50" s="49">
        <f>IF(B50="","",IF(E50&lt;12.5,(0.353*$I$46)*(12.006+EXP(2.46-0.073*E50+0.125*B50+0.389*F50)),(0.361*$I$46)*(-2.261+EXP(2.69-0.065*E50+0.111*B50+0.361*F50))))</f>
        <v>8.8568120361542864</v>
      </c>
      <c r="H50" s="52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5">
        <v>0.46</v>
      </c>
      <c r="C51" s="48">
        <v>132</v>
      </c>
      <c r="D51" s="53">
        <f t="shared" ref="D51:D80" si="2">IF(B51="","",B51*C51)</f>
        <v>60.720000000000006</v>
      </c>
      <c r="E51" s="54">
        <v>18.100000000000001</v>
      </c>
      <c r="F51" s="55">
        <v>6.62</v>
      </c>
      <c r="G51" s="53">
        <f t="shared" ref="G51:G80" si="3">IF(B51="","",IF(E51&lt;12.5,(0.353*$I$46)*(12.006+EXP(2.46-0.073*E51+0.125*B51+0.389*F51)),(0.361*$I$46)*(-2.261+EXP(2.69-0.065*E51+0.111*B51+0.361*F51))))</f>
        <v>9.007372847264655</v>
      </c>
      <c r="H51" s="56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5">
        <v>0.98</v>
      </c>
      <c r="C52" s="48">
        <v>132</v>
      </c>
      <c r="D52" s="53">
        <f t="shared" si="2"/>
        <v>129.35999999999999</v>
      </c>
      <c r="E52" s="54">
        <v>18.7</v>
      </c>
      <c r="F52" s="55">
        <v>6.69</v>
      </c>
      <c r="G52" s="53">
        <f t="shared" si="3"/>
        <v>9.4308050709898978</v>
      </c>
      <c r="H52" s="56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5">
        <v>1.29</v>
      </c>
      <c r="C53" s="48">
        <v>132</v>
      </c>
      <c r="D53" s="53">
        <f t="shared" si="2"/>
        <v>170.28</v>
      </c>
      <c r="E53" s="54">
        <v>18.399999999999999</v>
      </c>
      <c r="F53" s="55">
        <v>6.84</v>
      </c>
      <c r="G53" s="53">
        <f t="shared" si="3"/>
        <v>10.553568889941863</v>
      </c>
      <c r="H53" s="56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5">
        <v>0.88</v>
      </c>
      <c r="C54" s="48">
        <v>132</v>
      </c>
      <c r="D54" s="53">
        <f t="shared" si="2"/>
        <v>116.16</v>
      </c>
      <c r="E54" s="54">
        <v>18.2</v>
      </c>
      <c r="F54" s="55">
        <v>6.49</v>
      </c>
      <c r="G54" s="53">
        <f t="shared" si="3"/>
        <v>8.9434712376094243</v>
      </c>
      <c r="H54" s="56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5">
        <v>0.63</v>
      </c>
      <c r="C55" s="48">
        <v>132</v>
      </c>
      <c r="D55" s="53">
        <f t="shared" si="2"/>
        <v>83.16</v>
      </c>
      <c r="E55" s="54">
        <v>18.100000000000001</v>
      </c>
      <c r="F55" s="55">
        <v>6.6</v>
      </c>
      <c r="G55" s="53">
        <f t="shared" si="3"/>
        <v>9.1177046632151981</v>
      </c>
      <c r="H55" s="56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5">
        <v>0.54</v>
      </c>
      <c r="C56" s="48">
        <v>132</v>
      </c>
      <c r="D56" s="53">
        <f t="shared" si="2"/>
        <v>71.28</v>
      </c>
      <c r="E56" s="54">
        <v>19.899999999999999</v>
      </c>
      <c r="F56" s="55">
        <v>6.7</v>
      </c>
      <c r="G56" s="53">
        <f t="shared" si="3"/>
        <v>8.2900842035635058</v>
      </c>
      <c r="H56" s="56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5">
        <v>0.48</v>
      </c>
      <c r="C57" s="48">
        <v>132</v>
      </c>
      <c r="D57" s="53">
        <f t="shared" si="2"/>
        <v>63.36</v>
      </c>
      <c r="E57" s="54">
        <v>19.5</v>
      </c>
      <c r="F57" s="55">
        <v>6.78</v>
      </c>
      <c r="G57" s="53">
        <f t="shared" si="3"/>
        <v>8.7197880540805084</v>
      </c>
      <c r="H57" s="56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5">
        <v>1.95</v>
      </c>
      <c r="C58" s="48">
        <v>132</v>
      </c>
      <c r="D58" s="53">
        <f t="shared" si="2"/>
        <v>257.39999999999998</v>
      </c>
      <c r="E58" s="54">
        <v>20.6</v>
      </c>
      <c r="F58" s="55">
        <v>6.9</v>
      </c>
      <c r="G58" s="53">
        <f t="shared" si="3"/>
        <v>10.03900068733809</v>
      </c>
      <c r="H58" s="56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5">
        <v>0.98</v>
      </c>
      <c r="C59" s="48">
        <v>132</v>
      </c>
      <c r="D59" s="53">
        <f t="shared" si="2"/>
        <v>129.35999999999999</v>
      </c>
      <c r="E59" s="54">
        <v>21.5</v>
      </c>
      <c r="F59" s="55">
        <v>6.59</v>
      </c>
      <c r="G59" s="53">
        <f t="shared" si="3"/>
        <v>7.5028206963666255</v>
      </c>
      <c r="H59" s="56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5">
        <v>0.7</v>
      </c>
      <c r="C60" s="48">
        <v>132</v>
      </c>
      <c r="D60" s="53">
        <f t="shared" si="2"/>
        <v>92.399999999999991</v>
      </c>
      <c r="E60" s="54">
        <v>20.100000000000001</v>
      </c>
      <c r="F60" s="55">
        <v>6.76</v>
      </c>
      <c r="G60" s="53">
        <f t="shared" si="3"/>
        <v>8.5229531611901876</v>
      </c>
      <c r="H60" s="56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5">
        <v>0.46</v>
      </c>
      <c r="C61" s="48">
        <v>132</v>
      </c>
      <c r="D61" s="53">
        <f t="shared" si="2"/>
        <v>60.720000000000006</v>
      </c>
      <c r="E61" s="54">
        <v>24</v>
      </c>
      <c r="F61" s="55">
        <v>6.73</v>
      </c>
      <c r="G61" s="53">
        <f t="shared" si="3"/>
        <v>6.2681998944248445</v>
      </c>
      <c r="H61" s="56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5">
        <v>0.36</v>
      </c>
      <c r="C62" s="48">
        <v>132</v>
      </c>
      <c r="D62" s="53">
        <f t="shared" si="2"/>
        <v>47.519999999999996</v>
      </c>
      <c r="E62" s="54">
        <v>22.1</v>
      </c>
      <c r="F62" s="55">
        <v>6.72</v>
      </c>
      <c r="G62" s="53">
        <f t="shared" si="3"/>
        <v>7.0354961695122276</v>
      </c>
      <c r="H62" s="56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5">
        <v>0.48</v>
      </c>
      <c r="C63" s="48">
        <v>132</v>
      </c>
      <c r="D63" s="53">
        <f t="shared" si="2"/>
        <v>63.36</v>
      </c>
      <c r="E63" s="54">
        <v>22.2</v>
      </c>
      <c r="F63" s="55">
        <v>6.7</v>
      </c>
      <c r="G63" s="53">
        <f t="shared" si="3"/>
        <v>7.0325193222535685</v>
      </c>
      <c r="H63" s="56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5">
        <v>1.98</v>
      </c>
      <c r="C64" s="48">
        <v>132</v>
      </c>
      <c r="D64" s="53">
        <f t="shared" si="2"/>
        <v>261.36</v>
      </c>
      <c r="E64" s="54">
        <v>13.5</v>
      </c>
      <c r="F64" s="55">
        <v>7.1</v>
      </c>
      <c r="G64" s="53">
        <f t="shared" si="3"/>
        <v>17.466038852757979</v>
      </c>
      <c r="H64" s="56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5">
        <v>0.68</v>
      </c>
      <c r="C65" s="48">
        <v>132</v>
      </c>
      <c r="D65" s="53">
        <f t="shared" si="2"/>
        <v>89.76</v>
      </c>
      <c r="E65" s="54">
        <v>12.9</v>
      </c>
      <c r="F65" s="55">
        <v>6.8</v>
      </c>
      <c r="G65" s="53">
        <f t="shared" si="3"/>
        <v>14.028328534455976</v>
      </c>
      <c r="H65" s="56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5">
        <v>0.59</v>
      </c>
      <c r="C66" s="48">
        <v>132</v>
      </c>
      <c r="D66" s="53">
        <f t="shared" si="2"/>
        <v>77.88</v>
      </c>
      <c r="E66" s="54">
        <v>13.2</v>
      </c>
      <c r="F66" s="55">
        <v>6.8</v>
      </c>
      <c r="G66" s="53">
        <f t="shared" si="3"/>
        <v>13.608814090283008</v>
      </c>
      <c r="H66" s="56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5">
        <v>0.55000000000000004</v>
      </c>
      <c r="C67" s="48">
        <v>132</v>
      </c>
      <c r="D67" s="53">
        <f t="shared" si="2"/>
        <v>72.600000000000009</v>
      </c>
      <c r="E67" s="54">
        <v>12.6</v>
      </c>
      <c r="F67" s="55">
        <v>6.82</v>
      </c>
      <c r="G67" s="53">
        <f t="shared" si="3"/>
        <v>14.206847119887666</v>
      </c>
      <c r="H67" s="56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5">
        <v>2.15</v>
      </c>
      <c r="C68" s="48">
        <v>132</v>
      </c>
      <c r="D68" s="53">
        <f t="shared" si="2"/>
        <v>283.8</v>
      </c>
      <c r="E68" s="54">
        <v>13.2</v>
      </c>
      <c r="F68" s="55">
        <v>6.76</v>
      </c>
      <c r="G68" s="53">
        <f t="shared" si="3"/>
        <v>16.019861616721524</v>
      </c>
      <c r="H68" s="56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5">
        <v>1.1499999999999999</v>
      </c>
      <c r="C69" s="48">
        <v>132</v>
      </c>
      <c r="D69" s="53">
        <f t="shared" si="2"/>
        <v>151.79999999999998</v>
      </c>
      <c r="E69" s="54">
        <v>13.2</v>
      </c>
      <c r="F69" s="55">
        <v>6.9</v>
      </c>
      <c r="G69" s="53">
        <f t="shared" si="3"/>
        <v>15.056055845360738</v>
      </c>
      <c r="H69" s="56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5">
        <v>0.57999999999999996</v>
      </c>
      <c r="C70" s="48">
        <v>132</v>
      </c>
      <c r="D70" s="53">
        <f t="shared" si="2"/>
        <v>76.559999999999988</v>
      </c>
      <c r="E70" s="54">
        <v>13.1</v>
      </c>
      <c r="F70" s="55">
        <v>6.83</v>
      </c>
      <c r="G70" s="53">
        <f t="shared" si="3"/>
        <v>13.838022461881108</v>
      </c>
      <c r="H70" s="56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5">
        <v>0.67</v>
      </c>
      <c r="C71" s="48">
        <v>132</v>
      </c>
      <c r="D71" s="53">
        <f t="shared" si="2"/>
        <v>88.440000000000012</v>
      </c>
      <c r="E71" s="54">
        <v>13.2</v>
      </c>
      <c r="F71" s="55">
        <v>7</v>
      </c>
      <c r="G71" s="53">
        <f t="shared" si="3"/>
        <v>14.792650597320501</v>
      </c>
      <c r="H71" s="56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5">
        <v>0.74</v>
      </c>
      <c r="C72" s="48">
        <v>132</v>
      </c>
      <c r="D72" s="53">
        <f t="shared" si="2"/>
        <v>97.679999999999993</v>
      </c>
      <c r="E72" s="54">
        <v>12.9</v>
      </c>
      <c r="F72" s="55">
        <v>6.9</v>
      </c>
      <c r="G72" s="53">
        <f t="shared" si="3"/>
        <v>14.659018729786013</v>
      </c>
      <c r="H72" s="56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5">
        <v>0.86</v>
      </c>
      <c r="C73" s="48">
        <v>132</v>
      </c>
      <c r="D73" s="53">
        <f t="shared" si="2"/>
        <v>113.52</v>
      </c>
      <c r="E73" s="54">
        <v>12.7</v>
      </c>
      <c r="F73" s="55">
        <v>6.88</v>
      </c>
      <c r="G73" s="53">
        <f t="shared" si="3"/>
        <v>14.949566799288945</v>
      </c>
      <c r="H73" s="56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5">
        <v>0.62</v>
      </c>
      <c r="C74" s="48">
        <v>132</v>
      </c>
      <c r="D74" s="53">
        <f t="shared" si="2"/>
        <v>81.84</v>
      </c>
      <c r="E74" s="54">
        <v>13.7</v>
      </c>
      <c r="F74" s="55">
        <v>6.88</v>
      </c>
      <c r="G74" s="53">
        <f t="shared" si="3"/>
        <v>13.604749771506537</v>
      </c>
      <c r="H74" s="56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5">
        <v>0.76</v>
      </c>
      <c r="C75" s="48">
        <v>132</v>
      </c>
      <c r="D75" s="53">
        <f t="shared" si="2"/>
        <v>100.32000000000001</v>
      </c>
      <c r="E75" s="54">
        <v>13.5</v>
      </c>
      <c r="F75" s="55">
        <v>6.87</v>
      </c>
      <c r="G75" s="53">
        <f t="shared" si="3"/>
        <v>13.958481321545218</v>
      </c>
      <c r="H75" s="56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5">
        <v>1.34</v>
      </c>
      <c r="C76" s="48">
        <v>132</v>
      </c>
      <c r="D76" s="53">
        <f t="shared" si="2"/>
        <v>176.88000000000002</v>
      </c>
      <c r="E76" s="54">
        <v>13.9</v>
      </c>
      <c r="F76" s="55">
        <v>6.85</v>
      </c>
      <c r="G76" s="53">
        <f t="shared" si="3"/>
        <v>14.413191922863668</v>
      </c>
      <c r="H76" s="56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5">
        <v>0.65</v>
      </c>
      <c r="C77" s="48">
        <v>132</v>
      </c>
      <c r="D77" s="53">
        <f t="shared" si="2"/>
        <v>85.8</v>
      </c>
      <c r="E77" s="54">
        <v>13.2</v>
      </c>
      <c r="F77" s="55">
        <v>6.62</v>
      </c>
      <c r="G77" s="53">
        <f t="shared" si="3"/>
        <v>12.814727667550974</v>
      </c>
      <c r="H77" s="56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5">
        <v>0.52</v>
      </c>
      <c r="C78" s="48">
        <v>132</v>
      </c>
      <c r="D78" s="53">
        <f t="shared" si="2"/>
        <v>68.64</v>
      </c>
      <c r="E78" s="54">
        <v>13.4</v>
      </c>
      <c r="F78" s="55">
        <v>6.83</v>
      </c>
      <c r="G78" s="53">
        <f t="shared" si="3"/>
        <v>13.470176032495848</v>
      </c>
      <c r="H78" s="56" t="str">
        <f t="shared" si="4"/>
        <v>YES</v>
      </c>
      <c r="I78" s="13">
        <v>25</v>
      </c>
    </row>
    <row r="79" spans="1:9" ht="24" customHeight="1" thickTop="1" thickBot="1" x14ac:dyDescent="0.4">
      <c r="A79" s="42">
        <v>30</v>
      </c>
      <c r="B79" s="65">
        <v>0.75</v>
      </c>
      <c r="C79" s="48">
        <v>132</v>
      </c>
      <c r="D79" s="53">
        <f t="shared" si="2"/>
        <v>99</v>
      </c>
      <c r="E79" s="54">
        <v>13.5</v>
      </c>
      <c r="F79" s="55">
        <v>6.86</v>
      </c>
      <c r="G79" s="53">
        <f t="shared" si="3"/>
        <v>13.890830788999756</v>
      </c>
      <c r="H79" s="56" t="str">
        <f t="shared" si="4"/>
        <v>YES</v>
      </c>
      <c r="I79" s="13">
        <v>25</v>
      </c>
    </row>
    <row r="80" spans="1:9" ht="24" customHeight="1" thickTop="1" thickBot="1" x14ac:dyDescent="0.4">
      <c r="A80" s="45">
        <v>31</v>
      </c>
      <c r="B80" s="66">
        <v>0.64</v>
      </c>
      <c r="C80" s="48">
        <v>132</v>
      </c>
      <c r="D80" s="57">
        <f t="shared" si="2"/>
        <v>84.48</v>
      </c>
      <c r="E80" s="58">
        <v>13.8</v>
      </c>
      <c r="F80" s="59">
        <v>6.85</v>
      </c>
      <c r="G80" s="57">
        <f t="shared" si="3"/>
        <v>13.394607079007297</v>
      </c>
      <c r="H80" s="60" t="str">
        <f t="shared" si="4"/>
        <v>YES</v>
      </c>
      <c r="I80" s="13">
        <v>25</v>
      </c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90" t="s">
        <v>43</v>
      </c>
      <c r="I81" s="91"/>
    </row>
    <row r="82" spans="1:9" ht="24" customHeight="1" x14ac:dyDescent="0.25">
      <c r="A82" s="101" t="s">
        <v>38</v>
      </c>
      <c r="B82" s="101"/>
      <c r="C82" s="101"/>
      <c r="D82" s="101"/>
      <c r="E82" s="101"/>
      <c r="F82" s="101"/>
      <c r="G82" s="101"/>
      <c r="H82" s="101"/>
      <c r="I82" s="101"/>
    </row>
    <row r="83" spans="1:9" ht="24" customHeight="1" x14ac:dyDescent="0.3">
      <c r="A83" s="87" t="s">
        <v>10</v>
      </c>
      <c r="B83" s="87"/>
      <c r="C83" s="87"/>
      <c r="D83" s="87"/>
      <c r="E83" s="87"/>
      <c r="F83" s="87"/>
      <c r="G83" s="87"/>
      <c r="H83" s="87"/>
    </row>
  </sheetData>
  <mergeCells count="57"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2025-08-06T21:42:31Z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2024-08-07T21:39:24Z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63aadcde-81a4-41dc-b4d3-67779699a092</vt:lpwstr>
  </property>
  <property fmtid="{D5CDD505-2E9C-101B-9397-08002B2CF9AE}" pid="21" name="MSIP_Label_4c52bb78-b785-4d5a-8181-ae732e0da257_ContentBits">
    <vt:lpwstr>0</vt:lpwstr>
  </property>
</Properties>
</file>