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<sst xmlns="http://schemas.openxmlformats.org/spreadsheetml/2006/main" count="63" uniqueCount="56">
  <si>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</si>
  <si>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</si>
  <si>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</si>
  <si>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</si>
  <si>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</si>
  <si>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</si>
  <si>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</si>
  <si>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</si>
  <si>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</si>
  <si>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</si>
  <si>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</si>
  <si>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</si>
  <si>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</si>
  <si>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</si>
  <si>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</si>
  <si>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</si>
  <si>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</si>
  <si>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</si>
  <si>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</si>
  <si>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</si>
  <si>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</si>
  <si>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</si>
  <si>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</si>
  <si>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</si>
  <si>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</si>
  <si>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</si>
  <si>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</si>
  <si>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</si>
  <si>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</si>
  <si>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</si>
  <si>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</si>
  <si>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</si>
  <si>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</si>
  <si>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</si>
  <si>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</si>
  <si>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</si>
  <si>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</si>
  <si>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</si>
  <si>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</si>
  <si>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</si>
  <si>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</si>
  <si>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</si>
  <si>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</si>
  <si>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</si>
  <si>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</si>
  <si>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</si>
  <si>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</si>
  <si>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</si>
  <si>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</si>
  <si>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</si>
  <si>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</si>
  <si>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</si>
  <si>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</si>
  <si>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</si>
  <si>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</si>
  <si>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21-5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</si>
</sst>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53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6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SheetLayoutView="100" workbookViewId="0" topLeftCell="A1">
      <selection activeCell="M64" sqref="M64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43</v>
      </c>
      <c r="B1" s="104"/>
      <c r="C1" s="104"/>
      <c r="D1" s="104"/>
      <c r="E1" s="104"/>
      <c r="F1" s="104"/>
      <c r="G1" s="104"/>
      <c r="H1" s="53" t="s">
        <v>4</v>
      </c>
      <c r="I1" s="37" t="s">
        <v>46</v>
      </c>
    </row>
    <row r="2" spans="1:9" s="3" customFormat="1" ht="15.75" customHeight="1">
      <c r="A2" s="86" t="s">
        <v>33</v>
      </c>
      <c r="B2" s="86"/>
      <c r="C2" s="86"/>
      <c r="D2" s="86"/>
      <c r="E2" s="86"/>
      <c r="F2" s="86"/>
      <c r="G2" s="86"/>
      <c r="H2" s="54" t="s">
        <v>41</v>
      </c>
      <c r="I2" s="83">
        <v>44337</v>
      </c>
    </row>
    <row r="3" spans="1:9" s="3" customFormat="1" ht="15.75" customHeight="1">
      <c r="A3" s="55" t="s">
        <v>18</v>
      </c>
      <c r="B3" s="101" t="s">
        <v>49</v>
      </c>
      <c r="C3" s="101"/>
      <c r="D3" s="101"/>
      <c r="E3" s="56" t="s">
        <v>9</v>
      </c>
      <c r="F3" s="102" t="s">
        <v>47</v>
      </c>
      <c r="G3" s="103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22" t="s">
        <v>28</v>
      </c>
      <c r="I4" s="123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4"/>
      <c r="I5" s="125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6"/>
      <c r="I6" s="127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94"/>
      <c r="I7" s="95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94"/>
      <c r="I8" s="95"/>
    </row>
    <row r="9" spans="1:9" ht="18.75" customHeight="1">
      <c r="A9" s="63">
        <v>5</v>
      </c>
      <c r="B9" s="10"/>
      <c r="C9" s="11"/>
      <c r="D9" s="30">
        <v>0.03</v>
      </c>
      <c r="E9" s="13"/>
      <c r="F9" s="11"/>
      <c r="G9" s="7"/>
      <c r="H9" s="94"/>
      <c r="I9" s="95"/>
    </row>
    <row r="10" spans="1:9" ht="18.75" customHeight="1">
      <c r="A10" s="63">
        <v>6</v>
      </c>
      <c r="B10" s="10"/>
      <c r="C10" s="11"/>
      <c r="D10" s="30">
        <v>0.03</v>
      </c>
      <c r="E10" s="13"/>
      <c r="F10" s="11"/>
      <c r="G10" s="7"/>
      <c r="H10" s="94"/>
      <c r="I10" s="95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94"/>
      <c r="I11" s="95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94"/>
      <c r="I12" s="95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94"/>
      <c r="I13" s="95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94"/>
      <c r="I14" s="95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94"/>
      <c r="I15" s="95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94"/>
      <c r="I16" s="95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94"/>
      <c r="I17" s="95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94"/>
      <c r="I18" s="95"/>
    </row>
    <row r="19" spans="1:9" ht="18.75" customHeight="1">
      <c r="A19" s="63">
        <v>15</v>
      </c>
      <c r="B19" s="10"/>
      <c r="C19" s="11"/>
      <c r="D19" s="12">
        <v>0.03</v>
      </c>
      <c r="E19" s="13"/>
      <c r="F19" s="11"/>
      <c r="G19" s="7"/>
      <c r="H19" s="94"/>
      <c r="I19" s="95"/>
    </row>
    <row r="20" spans="1:9" ht="18.75" customHeight="1">
      <c r="A20" s="63">
        <v>16</v>
      </c>
      <c r="B20" s="10"/>
      <c r="C20" s="11"/>
      <c r="D20" s="12">
        <v>0.03</v>
      </c>
      <c r="E20" s="13"/>
      <c r="F20" s="11"/>
      <c r="G20" s="7"/>
      <c r="H20" s="94"/>
      <c r="I20" s="95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94"/>
      <c r="I21" s="95"/>
    </row>
    <row r="22" spans="1:9" ht="18.75" customHeight="1">
      <c r="A22" s="63">
        <v>18</v>
      </c>
      <c r="B22" s="10"/>
      <c r="C22" s="11"/>
      <c r="D22" s="12">
        <v>0.03</v>
      </c>
      <c r="E22" s="13"/>
      <c r="F22" s="11"/>
      <c r="G22" s="7"/>
      <c r="H22" s="94"/>
      <c r="I22" s="95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94"/>
      <c r="I23" s="95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94"/>
      <c r="I24" s="95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94"/>
      <c r="I25" s="95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94"/>
      <c r="I26" s="95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94"/>
      <c r="I27" s="95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94"/>
      <c r="I28" s="95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94"/>
      <c r="I29" s="95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94"/>
      <c r="I30" s="95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94"/>
      <c r="I31" s="95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94"/>
      <c r="I32" s="95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94"/>
      <c r="I33" s="95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94"/>
      <c r="I34" s="95"/>
    </row>
    <row r="35" spans="1:9" ht="18.75" customHeight="1" thickBot="1">
      <c r="A35" s="64">
        <v>31</v>
      </c>
      <c r="B35" s="14"/>
      <c r="C35" s="15"/>
      <c r="D35" s="16">
        <v>0.03</v>
      </c>
      <c r="E35" s="17"/>
      <c r="F35" s="15"/>
      <c r="G35" s="9"/>
      <c r="H35" s="99"/>
      <c r="I35" s="100"/>
    </row>
    <row r="36" spans="1:9" s="4" customFormat="1" ht="24" customHeight="1" thickTop="1">
      <c r="A36" s="105"/>
      <c r="B36" s="108"/>
      <c r="C36" s="108"/>
      <c r="D36" s="108"/>
      <c r="E36" s="109"/>
      <c r="F36" s="105" t="s">
        <v>13</v>
      </c>
      <c r="G36" s="106"/>
      <c r="H36" s="106"/>
      <c r="I36" s="107"/>
    </row>
    <row r="37" spans="1:9" s="19" customFormat="1" ht="36" customHeight="1">
      <c r="A37" s="130" t="s">
        <v>21</v>
      </c>
      <c r="B37" s="131"/>
      <c r="C37" s="131"/>
      <c r="D37" s="131"/>
      <c r="E37" s="18" t="s">
        <v>7</v>
      </c>
      <c r="F37" s="138" t="s">
        <v>17</v>
      </c>
      <c r="G37" s="136"/>
      <c r="H37" s="136" t="s">
        <v>34</v>
      </c>
      <c r="I37" s="137"/>
    </row>
    <row r="38" spans="1:9" s="19" customFormat="1" ht="23.25" customHeight="1" thickBot="1">
      <c r="A38" s="132" t="s">
        <v>16</v>
      </c>
      <c r="B38" s="133"/>
      <c r="C38" s="133"/>
      <c r="D38" s="133"/>
      <c r="E38" s="20" t="s">
        <v>7</v>
      </c>
      <c r="F38" s="121" t="s">
        <v>7</v>
      </c>
      <c r="G38" s="119"/>
      <c r="H38" s="119" t="s">
        <v>7</v>
      </c>
      <c r="I38" s="120"/>
    </row>
    <row r="39" spans="1:9" s="4" customFormat="1" ht="22.5" customHeight="1" thickBot="1" thickTop="1">
      <c r="A39" s="110" t="s">
        <v>19</v>
      </c>
      <c r="B39" s="111"/>
      <c r="C39" s="111"/>
      <c r="D39" s="111"/>
      <c r="E39" s="112"/>
      <c r="F39" s="96" t="s">
        <v>54</v>
      </c>
      <c r="G39" s="97"/>
      <c r="H39" s="97"/>
      <c r="I39" s="98"/>
    </row>
    <row r="40" spans="1:9" s="4" customFormat="1" ht="22.5" customHeight="1" thickBot="1" thickTop="1">
      <c r="A40" s="113"/>
      <c r="B40" s="114"/>
      <c r="C40" s="114"/>
      <c r="D40" s="114"/>
      <c r="E40" s="115"/>
      <c r="F40" s="96" t="s">
        <v>14</v>
      </c>
      <c r="G40" s="97"/>
      <c r="H40" s="98"/>
      <c r="I40" s="85" t="s">
        <v>55</v>
      </c>
    </row>
    <row r="41" spans="1:9" s="4" customFormat="1" ht="22.5" customHeight="1" thickBot="1" thickTop="1">
      <c r="A41" s="116"/>
      <c r="B41" s="117"/>
      <c r="C41" s="117"/>
      <c r="D41" s="117"/>
      <c r="E41" s="118"/>
      <c r="F41" s="96" t="s">
        <v>50</v>
      </c>
      <c r="G41" s="97"/>
      <c r="H41" s="98"/>
      <c r="I41" s="21" t="s">
        <v>15</v>
      </c>
    </row>
    <row r="42" spans="1:9" s="35" customFormat="1" ht="15" thickTop="1">
      <c r="A42" s="134" t="s">
        <v>38</v>
      </c>
      <c r="B42" s="134"/>
      <c r="C42" s="134"/>
      <c r="D42" s="134"/>
      <c r="E42" s="134"/>
      <c r="F42" s="135"/>
      <c r="G42" s="135"/>
      <c r="H42" s="135"/>
      <c r="I42" s="135"/>
    </row>
    <row r="43" spans="1:9" s="35" customFormat="1" ht="14.25">
      <c r="A43" s="92" t="s">
        <v>39</v>
      </c>
      <c r="B43" s="93"/>
      <c r="C43" s="93"/>
      <c r="D43" s="93"/>
      <c r="E43" s="93"/>
      <c r="F43" s="93"/>
      <c r="G43" s="93"/>
      <c r="H43" s="93"/>
      <c r="I43" s="93"/>
    </row>
    <row r="44" spans="1:9" ht="12.75" customHeight="1">
      <c r="A44" s="128" t="s">
        <v>12</v>
      </c>
      <c r="B44" s="129"/>
      <c r="C44" s="129"/>
      <c r="D44" s="129"/>
      <c r="E44" s="129"/>
      <c r="F44" s="129"/>
      <c r="G44" s="129"/>
      <c r="H44" s="129"/>
      <c r="I44" s="129"/>
    </row>
    <row r="46" spans="1:9" ht="15.75">
      <c r="A46" s="86" t="s">
        <v>44</v>
      </c>
      <c r="B46" s="86"/>
      <c r="C46" s="86"/>
      <c r="D46" s="86"/>
      <c r="E46" s="86"/>
      <c r="F46" s="86"/>
      <c r="G46" s="87"/>
      <c r="H46" s="65" t="s">
        <v>51</v>
      </c>
      <c r="I46" s="27"/>
    </row>
    <row r="47" spans="1:9" ht="26.25" customHeight="1">
      <c r="A47" s="66" t="s">
        <v>18</v>
      </c>
      <c r="B47" s="88" t="s">
        <v>52</v>
      </c>
      <c r="C47" s="88"/>
      <c r="D47" s="34" t="s">
        <v>9</v>
      </c>
      <c r="E47" s="40" t="s">
        <v>47</v>
      </c>
      <c r="F47" s="40" t="s">
        <v>10</v>
      </c>
      <c r="G47" s="84">
        <v>44337</v>
      </c>
      <c r="H47" s="67" t="s">
        <v>42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15</v>
      </c>
      <c r="F51" s="11">
        <v>7.4</v>
      </c>
      <c r="G51" s="49">
        <f>IF(B51="","",IF(E51&lt;12.5,(0.353*$I$47)*(12.006+EXP(2.46-0.073*E51+0.125*B51+0.389*F51)),(0.361*$I$47)*(-2.261+EXP(2.69-0.065*E51+0.111*B51+0.361*F51))))</f>
        <v>16.161585730812522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16</v>
      </c>
      <c r="F52" s="11">
        <v>7.4</v>
      </c>
      <c r="G52" s="50">
        <f aca="true" t="shared" si="1" ref="G52:G82">IF(B52="","",IF(E52&lt;12.5,(0.353*$I$47)*(12.006+EXP(2.46-0.073*E52+0.125*B52+0.389*F52)),(0.361*$I$47)*(-2.261+EXP(2.69-0.065*E52+0.111*B52+0.361*F52))))</f>
        <v>15.118812715941608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1.2</v>
      </c>
      <c r="C53" s="45">
        <v>31.8</v>
      </c>
      <c r="D53" s="50">
        <f t="shared" si="0"/>
        <v>38.16</v>
      </c>
      <c r="E53" s="47">
        <v>14.3</v>
      </c>
      <c r="F53" s="11">
        <v>7.4</v>
      </c>
      <c r="G53" s="50">
        <f t="shared" si="1"/>
        <v>16.9329217365048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1.2</v>
      </c>
      <c r="C54" s="45">
        <v>31.8</v>
      </c>
      <c r="D54" s="50">
        <f t="shared" si="0"/>
        <v>38.16</v>
      </c>
      <c r="E54" s="47">
        <v>13.9</v>
      </c>
      <c r="F54" s="11">
        <v>7.3</v>
      </c>
      <c r="G54" s="50">
        <f t="shared" si="1"/>
        <v>16.75865882002182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</v>
      </c>
      <c r="C55" s="45">
        <v>31.8</v>
      </c>
      <c r="D55" s="50">
        <f t="shared" si="0"/>
        <v>31.8</v>
      </c>
      <c r="E55" s="47">
        <v>13.1</v>
      </c>
      <c r="F55" s="11">
        <v>7.2</v>
      </c>
      <c r="G55" s="50">
        <f t="shared" si="1"/>
        <v>16.650848133551683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1.1</v>
      </c>
      <c r="C56" s="45">
        <v>31.8</v>
      </c>
      <c r="D56" s="50">
        <f t="shared" si="0"/>
        <v>34.980000000000004</v>
      </c>
      <c r="E56" s="47">
        <v>15.8</v>
      </c>
      <c r="F56" s="11">
        <v>7.1</v>
      </c>
      <c r="G56" s="50">
        <f t="shared" si="1"/>
        <v>13.551601947295346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13</v>
      </c>
      <c r="F57" s="11">
        <v>7.4</v>
      </c>
      <c r="G57" s="50">
        <f t="shared" si="1"/>
        <v>18.047630710293834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0.9</v>
      </c>
      <c r="C58" s="45">
        <v>31.8</v>
      </c>
      <c r="D58" s="50">
        <f t="shared" si="0"/>
        <v>28.62</v>
      </c>
      <c r="E58" s="47">
        <v>14.3</v>
      </c>
      <c r="F58" s="11">
        <v>7.2</v>
      </c>
      <c r="G58" s="50">
        <f t="shared" si="1"/>
        <v>15.19664174244383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</v>
      </c>
      <c r="C59" s="45">
        <v>31.8</v>
      </c>
      <c r="D59" s="50">
        <f t="shared" si="0"/>
        <v>31.8</v>
      </c>
      <c r="E59" s="47">
        <v>14.3</v>
      </c>
      <c r="F59" s="11">
        <v>7.4</v>
      </c>
      <c r="G59" s="50">
        <f t="shared" si="1"/>
        <v>16.55219255123015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</v>
      </c>
      <c r="C60" s="45">
        <v>31.8</v>
      </c>
      <c r="D60" s="50">
        <f t="shared" si="0"/>
        <v>31.8</v>
      </c>
      <c r="E60" s="47">
        <v>14.3</v>
      </c>
      <c r="F60" s="11">
        <v>7.5</v>
      </c>
      <c r="G60" s="50">
        <f t="shared" si="1"/>
        <v>17.17564510396012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1.1</v>
      </c>
      <c r="C61" s="45">
        <v>31.8</v>
      </c>
      <c r="D61" s="50">
        <f t="shared" si="0"/>
        <v>34.980000000000004</v>
      </c>
      <c r="E61" s="47">
        <v>14.2</v>
      </c>
      <c r="F61" s="11">
        <v>7.3</v>
      </c>
      <c r="G61" s="50">
        <f t="shared" si="1"/>
        <v>16.24131146140048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14.14</v>
      </c>
      <c r="F62" s="11">
        <v>7.3</v>
      </c>
      <c r="G62" s="50">
        <f t="shared" si="1"/>
        <v>16.49293525131749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14.2</v>
      </c>
      <c r="F63" s="11">
        <v>7.2</v>
      </c>
      <c r="G63" s="50">
        <f t="shared" si="1"/>
        <v>15.473716487481344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17</v>
      </c>
      <c r="F64" s="11">
        <v>7.5</v>
      </c>
      <c r="G64" s="50">
        <f t="shared" si="1"/>
        <v>14.676506740777944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1.1</v>
      </c>
      <c r="C65" s="45">
        <v>31.8</v>
      </c>
      <c r="D65" s="50">
        <f t="shared" si="0"/>
        <v>34.980000000000004</v>
      </c>
      <c r="E65" s="47">
        <v>16</v>
      </c>
      <c r="F65" s="11">
        <v>7.7</v>
      </c>
      <c r="G65" s="50">
        <f t="shared" si="1"/>
        <v>16.703812958378183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18.4</v>
      </c>
      <c r="F66" s="11">
        <v>7.4</v>
      </c>
      <c r="G66" s="50">
        <f t="shared" si="1"/>
        <v>12.584431477410545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16.4</v>
      </c>
      <c r="F67" s="11">
        <v>7.3</v>
      </c>
      <c r="G67" s="50">
        <f t="shared" si="1"/>
        <v>13.863545876524025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1.4</v>
      </c>
      <c r="C68" s="45">
        <v>31.8</v>
      </c>
      <c r="D68" s="50">
        <f t="shared" si="0"/>
        <v>44.519999999999996</v>
      </c>
      <c r="E68" s="47">
        <v>16.1</v>
      </c>
      <c r="F68" s="11">
        <v>7.7</v>
      </c>
      <c r="G68" s="50">
        <f t="shared" si="1"/>
        <v>17.168613008231446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1.3</v>
      </c>
      <c r="C69" s="45">
        <v>31.8</v>
      </c>
      <c r="D69" s="50">
        <f t="shared" si="0"/>
        <v>41.34</v>
      </c>
      <c r="E69" s="47">
        <v>15.2</v>
      </c>
      <c r="F69" s="11">
        <v>7.7</v>
      </c>
      <c r="G69" s="50">
        <f t="shared" si="1"/>
        <v>18.021810750788347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1.2</v>
      </c>
      <c r="C70" s="45">
        <v>31.8</v>
      </c>
      <c r="D70" s="50">
        <f t="shared" si="0"/>
        <v>38.16</v>
      </c>
      <c r="E70" s="47">
        <v>14.5</v>
      </c>
      <c r="F70" s="11">
        <v>7.3</v>
      </c>
      <c r="G70" s="50">
        <f t="shared" si="1"/>
        <v>16.102042067283087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1.2</v>
      </c>
      <c r="C71" s="45">
        <v>31.8</v>
      </c>
      <c r="D71" s="50">
        <f t="shared" si="0"/>
        <v>38.16</v>
      </c>
      <c r="E71" s="47">
        <v>14.6</v>
      </c>
      <c r="F71" s="11">
        <v>7.5</v>
      </c>
      <c r="G71" s="50">
        <f t="shared" si="1"/>
        <v>17.223185394602456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1.2</v>
      </c>
      <c r="C72" s="45">
        <v>31.8</v>
      </c>
      <c r="D72" s="50">
        <f t="shared" si="0"/>
        <v>38.16</v>
      </c>
      <c r="E72" s="47">
        <v>18.1</v>
      </c>
      <c r="F72" s="11">
        <v>7.3</v>
      </c>
      <c r="G72" s="50">
        <f t="shared" si="1"/>
        <v>12.657393816358278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1.3</v>
      </c>
      <c r="C73" s="45">
        <v>31.8</v>
      </c>
      <c r="D73" s="50">
        <f t="shared" si="0"/>
        <v>41.34</v>
      </c>
      <c r="E73" s="47">
        <v>16</v>
      </c>
      <c r="F73" s="11">
        <v>7.4</v>
      </c>
      <c r="G73" s="50">
        <f t="shared" si="1"/>
        <v>15.29212164876994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2.3</v>
      </c>
      <c r="C74" s="45">
        <v>31.8</v>
      </c>
      <c r="D74" s="50">
        <f t="shared" si="0"/>
        <v>73.14</v>
      </c>
      <c r="E74" s="47">
        <v>16.9</v>
      </c>
      <c r="F74" s="11">
        <v>7.3</v>
      </c>
      <c r="G74" s="50">
        <f t="shared" si="1"/>
        <v>15.551728412848353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1.3</v>
      </c>
      <c r="C75" s="45">
        <v>31.8</v>
      </c>
      <c r="D75" s="50">
        <f t="shared" si="0"/>
        <v>41.34</v>
      </c>
      <c r="E75" s="47">
        <v>17.1</v>
      </c>
      <c r="F75" s="11">
        <v>7.3</v>
      </c>
      <c r="G75" s="50">
        <f t="shared" si="1"/>
        <v>13.690489459346319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17.8</v>
      </c>
      <c r="F76" s="11">
        <v>7.4</v>
      </c>
      <c r="G76" s="50">
        <f t="shared" si="1"/>
        <v>13.40441048828687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19.4</v>
      </c>
      <c r="F77" s="11">
        <v>7.1</v>
      </c>
      <c r="G77" s="50">
        <f t="shared" si="1"/>
        <v>10.762379714133848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19.3</v>
      </c>
      <c r="F78" s="11">
        <v>7.3</v>
      </c>
      <c r="G78" s="50">
        <f t="shared" si="1"/>
        <v>11.677016207482467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1.2</v>
      </c>
      <c r="C79" s="45">
        <v>31.8</v>
      </c>
      <c r="D79" s="50">
        <f t="shared" si="0"/>
        <v>38.16</v>
      </c>
      <c r="E79" s="47">
        <v>17.5</v>
      </c>
      <c r="F79" s="11">
        <v>6.9</v>
      </c>
      <c r="G79" s="50">
        <f t="shared" si="1"/>
        <v>11.350379099329716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1.2</v>
      </c>
      <c r="C80" s="45">
        <v>31.8</v>
      </c>
      <c r="D80" s="50">
        <f t="shared" si="0"/>
        <v>38.16</v>
      </c>
      <c r="E80" s="47">
        <v>21.1</v>
      </c>
      <c r="F80" s="11">
        <v>7.18</v>
      </c>
      <c r="G80" s="50">
        <f t="shared" si="1"/>
        <v>9.886860244853784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1.2</v>
      </c>
      <c r="C81" s="45">
        <v>31.8</v>
      </c>
      <c r="D81" s="51">
        <f t="shared" si="0"/>
        <v>38.16</v>
      </c>
      <c r="E81" s="48">
        <v>23.1</v>
      </c>
      <c r="F81" s="15">
        <v>7.2</v>
      </c>
      <c r="G81" s="51">
        <f t="shared" si="1"/>
        <v>8.6973610201991</v>
      </c>
      <c r="H81" s="52" t="str">
        <f t="shared" si="2"/>
        <v>YES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89"/>
      <c r="I82" s="90"/>
    </row>
    <row r="83" spans="1:9" ht="15">
      <c r="A83" s="91"/>
      <c r="B83" s="91"/>
      <c r="C83" s="91"/>
      <c r="D83" s="91"/>
      <c r="E83" s="91"/>
      <c r="F83" s="91"/>
      <c r="G83" s="91"/>
      <c r="H83" s="91"/>
      <c r="I83" s="26"/>
    </row>
  </sheetData>
  <sheetProtection password="CCC7" sheet="1"/>
  <mergeCells count="55">
    <mergeCell ref="F40:H40"/>
    <mergeCell ref="A44:I44"/>
    <mergeCell ref="A37:D37"/>
    <mergeCell ref="A38:D38"/>
    <mergeCell ref="A42:I42"/>
    <mergeCell ref="H37:I37"/>
    <mergeCell ref="F37:G3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2021-06-08T15:35:16Z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