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<sst xmlns="http://schemas.openxmlformats.org/spreadsheetml/2006/main" count="66" uniqueCount="59">
  <si>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</si>
  <si>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</si>
  <si>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</si>
  <si>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</si>
  <si>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</si>
  <si>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</si>
  <si>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</si>
  <si>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</si>
  <si>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</si>
  <si>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</si>
  <si>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</si>
  <si>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</si>
  <si>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</si>
  <si>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</si>
  <si>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</si>
  <si>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</si>
  <si>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</si>
  <si>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</si>
  <si>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</si>
  <si>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</si>
  <si>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</si>
  <si>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</si>
  <si>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</si>
  <si>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</si>
  <si>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</si>
  <si>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</si>
  <si>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</si>
  <si>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</si>
  <si>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</si>
  <si>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</si>
  <si>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</si>
  <si>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</si>
  <si>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</si>
  <si>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</si>
  <si>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</si>
  <si>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</si>
  <si>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</si>
  <si>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</si>
  <si>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</si>
  <si>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</si>
  <si>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</si>
  <si>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</si>
  <si>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</si>
  <si>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</si>
  <si>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</si>
  <si>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</si>
  <si>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</si>
  <si>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</si>
  <si>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</si>
  <si>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</si>
  <si>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</si>
  <si>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</si>
  <si>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</si>
  <si>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</si>
  <si>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</si>
  <si>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</si>
  <si>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</si>
  <si>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</si>
  <si>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.0.03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</si>
</sst>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F81" sqref="F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43</v>
      </c>
      <c r="B1" s="100"/>
      <c r="C1" s="100"/>
      <c r="D1" s="100"/>
      <c r="E1" s="100"/>
      <c r="F1" s="100"/>
      <c r="G1" s="100"/>
      <c r="H1" s="53" t="s">
        <v>4</v>
      </c>
      <c r="I1" s="37" t="s">
        <v>46</v>
      </c>
    </row>
    <row r="2" spans="1:9" s="3" customFormat="1" ht="15.75" customHeight="1">
      <c r="A2" s="124" t="s">
        <v>33</v>
      </c>
      <c r="B2" s="124"/>
      <c r="C2" s="124"/>
      <c r="D2" s="124"/>
      <c r="E2" s="124"/>
      <c r="F2" s="124"/>
      <c r="G2" s="124"/>
      <c r="H2" s="54" t="s">
        <v>41</v>
      </c>
      <c r="I2" s="83">
        <v>44734</v>
      </c>
    </row>
    <row r="3" spans="1:9" s="3" customFormat="1" ht="15.75" customHeight="1">
      <c r="A3" s="55" t="s">
        <v>18</v>
      </c>
      <c r="B3" s="127" t="s">
        <v>49</v>
      </c>
      <c r="C3" s="127"/>
      <c r="D3" s="127"/>
      <c r="E3" s="56" t="s">
        <v>9</v>
      </c>
      <c r="F3" s="128" t="s">
        <v>47</v>
      </c>
      <c r="G3" s="129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18" t="s">
        <v>28</v>
      </c>
      <c r="I4" s="119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 t="s">
        <v>58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0.04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0.05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/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13</v>
      </c>
      <c r="G36" s="102"/>
      <c r="H36" s="102"/>
      <c r="I36" s="103"/>
    </row>
    <row r="37" spans="1:9" s="19" customFormat="1" ht="36" customHeight="1">
      <c r="A37" s="91" t="s">
        <v>21</v>
      </c>
      <c r="B37" s="92"/>
      <c r="C37" s="92"/>
      <c r="D37" s="92"/>
      <c r="E37" s="18" t="s">
        <v>7</v>
      </c>
      <c r="F37" s="99" t="s">
        <v>17</v>
      </c>
      <c r="G37" s="97"/>
      <c r="H37" s="97" t="s">
        <v>34</v>
      </c>
      <c r="I37" s="98"/>
    </row>
    <row r="38" spans="1:9" s="19" customFormat="1" ht="23.25" customHeight="1" thickBot="1">
      <c r="A38" s="93" t="s">
        <v>16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19</v>
      </c>
      <c r="B39" s="107"/>
      <c r="C39" s="107"/>
      <c r="D39" s="107"/>
      <c r="E39" s="108"/>
      <c r="F39" s="86" t="s">
        <v>54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14</v>
      </c>
      <c r="G40" s="87"/>
      <c r="H40" s="88"/>
      <c r="I40" s="85">
        <v>44734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50</v>
      </c>
      <c r="G41" s="87"/>
      <c r="H41" s="88"/>
      <c r="I41" s="21" t="s">
        <v>15</v>
      </c>
    </row>
    <row r="42" spans="1:9" s="35" customFormat="1" ht="15" thickTop="1">
      <c r="A42" s="95" t="s">
        <v>38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39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12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44</v>
      </c>
      <c r="B46" s="124"/>
      <c r="C46" s="124"/>
      <c r="D46" s="124"/>
      <c r="E46" s="124"/>
      <c r="F46" s="124"/>
      <c r="G46" s="132"/>
      <c r="H46" s="65" t="s">
        <v>51</v>
      </c>
      <c r="I46" s="27"/>
    </row>
    <row r="47" spans="1:18" ht="26.25" customHeight="1">
      <c r="A47" s="66" t="s">
        <v>18</v>
      </c>
      <c r="B47" s="133" t="s">
        <v>52</v>
      </c>
      <c r="C47" s="133"/>
      <c r="D47" s="34" t="s">
        <v>9</v>
      </c>
      <c r="E47" s="40" t="s">
        <v>47</v>
      </c>
      <c r="F47" s="40" t="s">
        <v>10</v>
      </c>
      <c r="G47" s="84">
        <v>44734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</v>
      </c>
      <c r="C51" s="44">
        <v>31.8</v>
      </c>
      <c r="D51" s="49">
        <f>IF(B51="","",B51*C51)</f>
        <v>31.8</v>
      </c>
      <c r="E51" s="46">
        <v>13.6</v>
      </c>
      <c r="F51" s="11">
        <v>6.99</v>
      </c>
      <c r="G51" s="49">
        <f>IF(B51="","",IF(E51&lt;12.5,(0.353*$I$47)*(12.006+EXP(2.46-0.073*E51+0.125*B51+0.389*F51)),(0.361*$I$47)*(-2.261+EXP(2.69-0.065*E51+0.111*B51+0.361*F51))))</f>
        <v>14.899735368004121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</v>
      </c>
      <c r="C52" s="45">
        <v>31.8</v>
      </c>
      <c r="D52" s="50">
        <f aca="true" t="shared" si="0" ref="D52:D81">IF(B52="","",B52*C52)</f>
        <v>31.8</v>
      </c>
      <c r="E52" s="47">
        <v>14.9</v>
      </c>
      <c r="F52" s="11">
        <v>6.8</v>
      </c>
      <c r="G52" s="50">
        <f aca="true" t="shared" si="1" ref="G52:G82">IF(B52="","",IF(E52&lt;12.5,(0.353*$I$47)*(12.006+EXP(2.46-0.073*E52+0.125*B52+0.389*F52)),(0.361*$I$47)*(-2.261+EXP(2.69-0.065*E52+0.111*B52+0.361*F52))))</f>
        <v>12.72682481886528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14.3</v>
      </c>
      <c r="F53" s="11">
        <v>6.8</v>
      </c>
      <c r="G53" s="50">
        <f t="shared" si="1"/>
        <v>13.555790489279406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13.9</v>
      </c>
      <c r="F54" s="11">
        <v>6.8</v>
      </c>
      <c r="G54" s="50">
        <f t="shared" si="1"/>
        <v>13.923612885726262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14.4</v>
      </c>
      <c r="F55" s="11">
        <v>6.8</v>
      </c>
      <c r="G55" s="50">
        <f t="shared" si="1"/>
        <v>13.46531948215536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</v>
      </c>
      <c r="C56" s="45">
        <v>31.8</v>
      </c>
      <c r="D56" s="50">
        <f t="shared" si="0"/>
        <v>31.8</v>
      </c>
      <c r="E56" s="47">
        <v>14.6</v>
      </c>
      <c r="F56" s="11">
        <v>7.7</v>
      </c>
      <c r="G56" s="50">
        <f t="shared" si="1"/>
        <v>18.12716126564883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0.8</v>
      </c>
      <c r="C57" s="45">
        <v>31.8</v>
      </c>
      <c r="D57" s="50">
        <f t="shared" si="0"/>
        <v>25.44</v>
      </c>
      <c r="E57" s="47">
        <v>15.5</v>
      </c>
      <c r="F57" s="11">
        <v>7</v>
      </c>
      <c r="G57" s="50">
        <f t="shared" si="1"/>
        <v>12.872106692756608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</v>
      </c>
      <c r="C58" s="45">
        <v>31.8</v>
      </c>
      <c r="D58" s="50">
        <f t="shared" si="0"/>
        <v>31.8</v>
      </c>
      <c r="E58" s="47">
        <v>16</v>
      </c>
      <c r="F58" s="11">
        <v>7</v>
      </c>
      <c r="G58" s="50">
        <f t="shared" si="1"/>
        <v>12.736022492398664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16.6</v>
      </c>
      <c r="F59" s="11">
        <v>7.1</v>
      </c>
      <c r="G59" s="50">
        <f t="shared" si="1"/>
        <v>12.992168113471129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19.1</v>
      </c>
      <c r="F60" s="11">
        <v>6.8</v>
      </c>
      <c r="G60" s="50">
        <f t="shared" si="1"/>
        <v>9.813207086161583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0.8</v>
      </c>
      <c r="C61" s="45">
        <v>31.8</v>
      </c>
      <c r="D61" s="50">
        <f t="shared" si="0"/>
        <v>25.44</v>
      </c>
      <c r="E61" s="47">
        <v>18.9</v>
      </c>
      <c r="F61" s="11">
        <v>7</v>
      </c>
      <c r="G61" s="50">
        <f t="shared" si="1"/>
        <v>10.238861141309602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0.8</v>
      </c>
      <c r="C62" s="45">
        <v>31.8</v>
      </c>
      <c r="D62" s="50">
        <f t="shared" si="0"/>
        <v>25.44</v>
      </c>
      <c r="E62" s="47">
        <v>17.2</v>
      </c>
      <c r="F62" s="11">
        <v>7.1</v>
      </c>
      <c r="G62" s="50">
        <f t="shared" si="1"/>
        <v>11.91991909676488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0.8</v>
      </c>
      <c r="C63" s="45">
        <v>31.8</v>
      </c>
      <c r="D63" s="50">
        <f t="shared" si="0"/>
        <v>25.44</v>
      </c>
      <c r="E63" s="47">
        <v>15.5</v>
      </c>
      <c r="F63" s="11">
        <v>7.2</v>
      </c>
      <c r="G63" s="50">
        <f t="shared" si="1"/>
        <v>13.866400493251483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0.8</v>
      </c>
      <c r="C64" s="45">
        <v>31.8</v>
      </c>
      <c r="D64" s="50">
        <f t="shared" si="0"/>
        <v>25.44</v>
      </c>
      <c r="E64" s="47">
        <v>14.3</v>
      </c>
      <c r="F64" s="11">
        <v>7.3</v>
      </c>
      <c r="G64" s="50">
        <f t="shared" si="1"/>
        <v>15.591677926215155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1.2</v>
      </c>
      <c r="C65" s="45">
        <v>31.8</v>
      </c>
      <c r="D65" s="50">
        <f t="shared" si="0"/>
        <v>38.16</v>
      </c>
      <c r="E65" s="47">
        <v>16.5</v>
      </c>
      <c r="F65" s="11">
        <v>7.1</v>
      </c>
      <c r="G65" s="50">
        <f t="shared" si="1"/>
        <v>13.079553619684297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1.5</v>
      </c>
      <c r="C66" s="45">
        <v>31.8</v>
      </c>
      <c r="D66" s="50">
        <f t="shared" si="0"/>
        <v>47.7</v>
      </c>
      <c r="E66" s="47">
        <v>15.7</v>
      </c>
      <c r="F66" s="11">
        <v>7.2</v>
      </c>
      <c r="G66" s="50">
        <f t="shared" si="1"/>
        <v>14.820493458576403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1.4</v>
      </c>
      <c r="C67" s="45">
        <v>31.8</v>
      </c>
      <c r="D67" s="50">
        <f t="shared" si="0"/>
        <v>44.519999999999996</v>
      </c>
      <c r="E67" s="47">
        <v>16.3</v>
      </c>
      <c r="F67" s="11">
        <v>7.2</v>
      </c>
      <c r="G67" s="50">
        <f t="shared" si="1"/>
        <v>14.076337162275038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1.4</v>
      </c>
      <c r="C68" s="45">
        <v>31.8</v>
      </c>
      <c r="D68" s="50">
        <f t="shared" si="0"/>
        <v>44.519999999999996</v>
      </c>
      <c r="E68" s="47">
        <v>12.7</v>
      </c>
      <c r="F68" s="11">
        <v>7.3</v>
      </c>
      <c r="G68" s="50">
        <f t="shared" si="1"/>
        <v>18.567898532112924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14.9</v>
      </c>
      <c r="F69" s="11">
        <v>7.13</v>
      </c>
      <c r="G69" s="50">
        <f t="shared" si="1"/>
        <v>14.388608970337371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</v>
      </c>
      <c r="C70" s="45">
        <v>31.8</v>
      </c>
      <c r="D70" s="50">
        <f t="shared" si="0"/>
        <v>31.8</v>
      </c>
      <c r="E70" s="47">
        <v>15.3</v>
      </c>
      <c r="F70" s="11">
        <v>7.1</v>
      </c>
      <c r="G70" s="50">
        <f t="shared" si="1"/>
        <v>13.85355921280055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</v>
      </c>
      <c r="C71" s="45">
        <v>31.8</v>
      </c>
      <c r="D71" s="50">
        <f t="shared" si="0"/>
        <v>31.8</v>
      </c>
      <c r="E71" s="47">
        <v>16.4</v>
      </c>
      <c r="F71" s="11">
        <v>7.15</v>
      </c>
      <c r="G71" s="50">
        <f t="shared" si="1"/>
        <v>13.1112869023688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15.6</v>
      </c>
      <c r="F72" s="11">
        <v>7.1</v>
      </c>
      <c r="G72" s="50">
        <f t="shared" si="1"/>
        <v>13.578150614192023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0.8</v>
      </c>
      <c r="C73" s="45">
        <v>31.8</v>
      </c>
      <c r="D73" s="50">
        <f t="shared" si="0"/>
        <v>25.44</v>
      </c>
      <c r="E73" s="47">
        <v>19.3</v>
      </c>
      <c r="F73" s="11">
        <v>7.2</v>
      </c>
      <c r="G73" s="50">
        <f t="shared" si="1"/>
        <v>10.742290917089719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0.8</v>
      </c>
      <c r="C74" s="45">
        <v>31.8</v>
      </c>
      <c r="D74" s="50">
        <f t="shared" si="0"/>
        <v>25.44</v>
      </c>
      <c r="E74" s="47">
        <v>19</v>
      </c>
      <c r="F74" s="11">
        <v>7.1</v>
      </c>
      <c r="G74" s="50">
        <f t="shared" si="1"/>
        <v>10.558722090162327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18.6</v>
      </c>
      <c r="F75" s="11">
        <v>7.22</v>
      </c>
      <c r="G75" s="50">
        <f t="shared" si="1"/>
        <v>11.609768994664728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1.2</v>
      </c>
      <c r="C76" s="45">
        <v>31.8</v>
      </c>
      <c r="D76" s="50">
        <f t="shared" si="0"/>
        <v>38.16</v>
      </c>
      <c r="E76" s="47">
        <v>21.6</v>
      </c>
      <c r="F76" s="11">
        <v>7.19</v>
      </c>
      <c r="G76" s="50">
        <f t="shared" si="1"/>
        <v>9.593693720708567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21.3</v>
      </c>
      <c r="F77" s="11">
        <v>7.38</v>
      </c>
      <c r="G77" s="50">
        <f t="shared" si="1"/>
        <v>10.274908791667775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21.7</v>
      </c>
      <c r="F78" s="11">
        <v>7.17</v>
      </c>
      <c r="G78" s="50">
        <f t="shared" si="1"/>
        <v>9.24080474116864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20.4</v>
      </c>
      <c r="F79" s="11">
        <v>7.4</v>
      </c>
      <c r="G79" s="50">
        <f t="shared" si="1"/>
        <v>11.000581246407785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23.2</v>
      </c>
      <c r="F80" s="11">
        <v>7.2</v>
      </c>
      <c r="G80" s="50">
        <f t="shared" si="1"/>
        <v>8.439748411012635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/>
      <c r="C81" s="45">
        <v>31.8</v>
      </c>
      <c r="D81" s="51">
        <f t="shared" si="0"/>
      </c>
      <c r="E81" s="48"/>
      <c r="F81" s="15"/>
      <c r="G81" s="51">
        <f t="shared" si="1"/>
      </c>
      <c r="H81" s="52" t="str">
        <f t="shared" si="2"/>
        <v>NO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2022-07-05T21:19:45Z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