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<sst xmlns="http://schemas.openxmlformats.org/spreadsheetml/2006/main" count="67" uniqueCount="59">
  <si>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</si>
  <si>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</si>
  <si>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</si>
  <si>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</si>
  <si>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</si>
  <si>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</si>
  <si>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</si>
  <si>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</si>
  <si>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</si>
  <si>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</si>
  <si>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</si>
  <si>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</si>
  <si>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</si>
  <si>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</si>
  <si>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</si>
  <si>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</si>
  <si>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</si>
  <si>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</si>
  <si>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</si>
  <si>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</si>
  <si>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</si>
  <si>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</si>
  <si>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</si>
  <si>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</si>
  <si>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</si>
  <si>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</si>
  <si>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</si>
  <si>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</si>
  <si>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</si>
  <si>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</si>
  <si>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</si>
  <si>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</si>
  <si>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</si>
  <si>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</si>
  <si>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</si>
  <si>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</si>
  <si>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</si>
  <si>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</si>
  <si>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</si>
  <si>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</si>
  <si>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</si>
  <si>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</si>
  <si>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</si>
  <si>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</si>
  <si>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</si>
  <si>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</si>
  <si>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</si>
  <si>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</si>
  <si>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</si>
  <si>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</si>
  <si>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</si>
  <si>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</si>
  <si>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</si>
  <si>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</si>
  <si>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</si>
  <si>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</si>
  <si>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</si>
  <si>
    <t>YES</t>
  </si>
  <si>
    <t>Month/Year: 0523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</si>
</sst>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1">
      <selection activeCell="I81" sqref="I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42</v>
      </c>
      <c r="B1" s="104"/>
      <c r="C1" s="104"/>
      <c r="D1" s="104"/>
      <c r="E1" s="104"/>
      <c r="F1" s="104"/>
      <c r="G1" s="104"/>
      <c r="H1" s="53" t="s">
        <v>4</v>
      </c>
      <c r="I1" s="37" t="s">
        <v>45</v>
      </c>
    </row>
    <row r="2" spans="1:9" s="3" customFormat="1" ht="15.75" customHeight="1">
      <c r="A2" s="86" t="s">
        <v>32</v>
      </c>
      <c r="B2" s="86"/>
      <c r="C2" s="86"/>
      <c r="D2" s="86"/>
      <c r="E2" s="86"/>
      <c r="F2" s="86"/>
      <c r="G2" s="86"/>
      <c r="H2" s="54" t="s">
        <v>40</v>
      </c>
      <c r="I2" s="83">
        <v>45129</v>
      </c>
    </row>
    <row r="3" spans="1:9" s="3" customFormat="1" ht="15.75" customHeight="1">
      <c r="A3" s="55" t="s">
        <v>17</v>
      </c>
      <c r="B3" s="101" t="s">
        <v>48</v>
      </c>
      <c r="C3" s="101"/>
      <c r="D3" s="101"/>
      <c r="E3" s="56" t="s">
        <v>9</v>
      </c>
      <c r="F3" s="102" t="s">
        <v>46</v>
      </c>
      <c r="G3" s="103"/>
      <c r="H3" s="36" t="s">
        <v>39</v>
      </c>
      <c r="I3" s="38" t="s">
        <v>47</v>
      </c>
    </row>
    <row r="4" spans="1:9" s="4" customFormat="1" ht="31.5" customHeight="1" thickBot="1">
      <c r="A4" s="57" t="s">
        <v>10</v>
      </c>
      <c r="B4" s="58" t="s">
        <v>21</v>
      </c>
      <c r="C4" s="59" t="s">
        <v>22</v>
      </c>
      <c r="D4" s="59" t="s">
        <v>23</v>
      </c>
      <c r="E4" s="59" t="s">
        <v>24</v>
      </c>
      <c r="F4" s="59" t="s">
        <v>25</v>
      </c>
      <c r="G4" s="60" t="s">
        <v>26</v>
      </c>
      <c r="H4" s="122" t="s">
        <v>27</v>
      </c>
      <c r="I4" s="123"/>
    </row>
    <row r="5" spans="1:9" ht="18.75" customHeight="1" thickTop="1">
      <c r="A5" s="61">
        <v>1</v>
      </c>
      <c r="B5" s="28"/>
      <c r="C5" s="30"/>
      <c r="D5" s="30">
        <v>0.03</v>
      </c>
      <c r="E5" s="30"/>
      <c r="F5" s="30"/>
      <c r="G5" s="32"/>
      <c r="H5" s="124"/>
      <c r="I5" s="125"/>
    </row>
    <row r="6" spans="1:9" ht="18.75" customHeight="1">
      <c r="A6" s="62">
        <v>2</v>
      </c>
      <c r="B6" s="28"/>
      <c r="C6" s="29"/>
      <c r="D6" s="30">
        <v>0.03</v>
      </c>
      <c r="E6" s="31"/>
      <c r="F6" s="29"/>
      <c r="G6" s="32"/>
      <c r="H6" s="126"/>
      <c r="I6" s="127"/>
    </row>
    <row r="7" spans="1:9" ht="18.75" customHeight="1">
      <c r="A7" s="63">
        <v>3</v>
      </c>
      <c r="B7" s="10"/>
      <c r="C7" s="11"/>
      <c r="D7" s="30">
        <v>0.03</v>
      </c>
      <c r="E7" s="13"/>
      <c r="F7" s="11"/>
      <c r="G7" s="7"/>
      <c r="H7" s="94"/>
      <c r="I7" s="95"/>
    </row>
    <row r="8" spans="1:9" ht="18.75" customHeight="1">
      <c r="A8" s="63">
        <v>4</v>
      </c>
      <c r="B8" s="10"/>
      <c r="C8" s="11"/>
      <c r="D8" s="30">
        <v>0.03</v>
      </c>
      <c r="E8" s="13"/>
      <c r="F8" s="11"/>
      <c r="G8" s="7"/>
      <c r="H8" s="94"/>
      <c r="I8" s="95"/>
    </row>
    <row r="9" spans="1:9" ht="18.75" customHeight="1">
      <c r="A9" s="63">
        <v>5</v>
      </c>
      <c r="B9" s="10"/>
      <c r="C9" s="11"/>
      <c r="D9" s="30">
        <v>0.03</v>
      </c>
      <c r="E9" s="13"/>
      <c r="F9" s="11"/>
      <c r="G9" s="7"/>
      <c r="H9" s="94"/>
      <c r="I9" s="95"/>
    </row>
    <row r="10" spans="1:9" ht="18.75" customHeight="1">
      <c r="A10" s="63">
        <v>6</v>
      </c>
      <c r="B10" s="10"/>
      <c r="C10" s="11"/>
      <c r="D10" s="30">
        <v>0.03</v>
      </c>
      <c r="E10" s="13"/>
      <c r="F10" s="11"/>
      <c r="G10" s="7"/>
      <c r="H10" s="94"/>
      <c r="I10" s="95"/>
    </row>
    <row r="11" spans="1:9" ht="18.75" customHeight="1">
      <c r="A11" s="63">
        <v>7</v>
      </c>
      <c r="B11" s="10"/>
      <c r="C11" s="11"/>
      <c r="D11" s="30">
        <v>0.03</v>
      </c>
      <c r="E11" s="13"/>
      <c r="F11" s="11"/>
      <c r="G11" s="7"/>
      <c r="H11" s="94"/>
      <c r="I11" s="95"/>
    </row>
    <row r="12" spans="1:9" ht="18.75" customHeight="1">
      <c r="A12" s="63">
        <v>8</v>
      </c>
      <c r="B12" s="10"/>
      <c r="C12" s="11"/>
      <c r="D12" s="30">
        <v>0.03</v>
      </c>
      <c r="E12" s="13"/>
      <c r="F12" s="11"/>
      <c r="G12" s="7"/>
      <c r="H12" s="94"/>
      <c r="I12" s="95"/>
    </row>
    <row r="13" spans="1:9" ht="18.75" customHeight="1">
      <c r="A13" s="63">
        <v>9</v>
      </c>
      <c r="B13" s="10"/>
      <c r="C13" s="11"/>
      <c r="D13" s="30">
        <v>0.03</v>
      </c>
      <c r="E13" s="13"/>
      <c r="F13" s="11"/>
      <c r="G13" s="7"/>
      <c r="H13" s="94"/>
      <c r="I13" s="95"/>
    </row>
    <row r="14" spans="1:9" ht="18.75" customHeight="1">
      <c r="A14" s="63">
        <v>10</v>
      </c>
      <c r="B14" s="10"/>
      <c r="C14" s="11"/>
      <c r="D14" s="30">
        <v>0.04</v>
      </c>
      <c r="E14" s="13"/>
      <c r="F14" s="11"/>
      <c r="G14" s="7"/>
      <c r="H14" s="94"/>
      <c r="I14" s="95"/>
    </row>
    <row r="15" spans="1:9" ht="18.75" customHeight="1">
      <c r="A15" s="63">
        <v>11</v>
      </c>
      <c r="B15" s="10"/>
      <c r="C15" s="11"/>
      <c r="D15" s="12">
        <v>0.03</v>
      </c>
      <c r="E15" s="13"/>
      <c r="F15" s="11"/>
      <c r="G15" s="7"/>
      <c r="H15" s="94"/>
      <c r="I15" s="95"/>
    </row>
    <row r="16" spans="1:9" ht="18.75" customHeight="1">
      <c r="A16" s="63">
        <v>12</v>
      </c>
      <c r="B16" s="10"/>
      <c r="C16" s="11"/>
      <c r="D16" s="12">
        <v>0.03</v>
      </c>
      <c r="E16" s="13"/>
      <c r="F16" s="11"/>
      <c r="G16" s="7"/>
      <c r="H16" s="94"/>
      <c r="I16" s="95"/>
    </row>
    <row r="17" spans="1:9" ht="18.75" customHeight="1">
      <c r="A17" s="63">
        <v>13</v>
      </c>
      <c r="B17" s="10"/>
      <c r="C17" s="11"/>
      <c r="D17" s="12">
        <v>0.03</v>
      </c>
      <c r="E17" s="13"/>
      <c r="F17" s="11"/>
      <c r="G17" s="7"/>
      <c r="H17" s="94"/>
      <c r="I17" s="95"/>
    </row>
    <row r="18" spans="1:9" ht="18.75" customHeight="1">
      <c r="A18" s="63">
        <v>14</v>
      </c>
      <c r="B18" s="10"/>
      <c r="C18" s="11"/>
      <c r="D18" s="12">
        <v>0.03</v>
      </c>
      <c r="E18" s="13"/>
      <c r="F18" s="11"/>
      <c r="G18" s="7"/>
      <c r="H18" s="94"/>
      <c r="I18" s="95"/>
    </row>
    <row r="19" spans="1:9" ht="18.75" customHeight="1">
      <c r="A19" s="63">
        <v>15</v>
      </c>
      <c r="B19" s="10"/>
      <c r="C19" s="11"/>
      <c r="D19" s="12">
        <v>0.03</v>
      </c>
      <c r="E19" s="13"/>
      <c r="F19" s="11"/>
      <c r="G19" s="7"/>
      <c r="H19" s="94"/>
      <c r="I19" s="95"/>
    </row>
    <row r="20" spans="1:9" ht="18.75" customHeight="1">
      <c r="A20" s="63">
        <v>16</v>
      </c>
      <c r="B20" s="10"/>
      <c r="C20" s="11"/>
      <c r="D20" s="12">
        <v>0.03</v>
      </c>
      <c r="E20" s="13"/>
      <c r="F20" s="11"/>
      <c r="G20" s="7"/>
      <c r="H20" s="94"/>
      <c r="I20" s="95"/>
    </row>
    <row r="21" spans="1:9" ht="18.75" customHeight="1">
      <c r="A21" s="63">
        <v>17</v>
      </c>
      <c r="B21" s="10"/>
      <c r="C21" s="11"/>
      <c r="D21" s="12">
        <v>0.03</v>
      </c>
      <c r="E21" s="13"/>
      <c r="F21" s="11"/>
      <c r="G21" s="7"/>
      <c r="H21" s="94"/>
      <c r="I21" s="95"/>
    </row>
    <row r="22" spans="1:9" ht="18.75" customHeight="1">
      <c r="A22" s="63">
        <v>18</v>
      </c>
      <c r="B22" s="10"/>
      <c r="C22" s="11"/>
      <c r="D22" s="12">
        <v>0.04</v>
      </c>
      <c r="E22" s="13"/>
      <c r="F22" s="11"/>
      <c r="G22" s="7"/>
      <c r="H22" s="94"/>
      <c r="I22" s="95"/>
    </row>
    <row r="23" spans="1:9" ht="18.75" customHeight="1">
      <c r="A23" s="63">
        <v>19</v>
      </c>
      <c r="B23" s="10"/>
      <c r="C23" s="11"/>
      <c r="D23" s="12">
        <v>0.04</v>
      </c>
      <c r="E23" s="13"/>
      <c r="F23" s="11"/>
      <c r="G23" s="7"/>
      <c r="H23" s="94"/>
      <c r="I23" s="95"/>
    </row>
    <row r="24" spans="1:9" ht="18.75" customHeight="1">
      <c r="A24" s="63">
        <v>20</v>
      </c>
      <c r="B24" s="10"/>
      <c r="C24" s="11"/>
      <c r="D24" s="12">
        <v>0.04</v>
      </c>
      <c r="E24" s="13"/>
      <c r="F24" s="11"/>
      <c r="G24" s="7"/>
      <c r="H24" s="94"/>
      <c r="I24" s="95"/>
    </row>
    <row r="25" spans="1:9" ht="18.75" customHeight="1">
      <c r="A25" s="63">
        <v>21</v>
      </c>
      <c r="B25" s="10"/>
      <c r="C25" s="11"/>
      <c r="D25" s="12">
        <v>0.04</v>
      </c>
      <c r="E25" s="13"/>
      <c r="F25" s="11"/>
      <c r="G25" s="7"/>
      <c r="H25" s="94"/>
      <c r="I25" s="95"/>
    </row>
    <row r="26" spans="1:9" ht="18.75" customHeight="1">
      <c r="A26" s="63">
        <v>22</v>
      </c>
      <c r="B26" s="10"/>
      <c r="C26" s="11"/>
      <c r="D26" s="12">
        <v>0.03</v>
      </c>
      <c r="E26" s="13"/>
      <c r="F26" s="11"/>
      <c r="G26" s="7"/>
      <c r="H26" s="94"/>
      <c r="I26" s="95"/>
    </row>
    <row r="27" spans="1:9" ht="18.75" customHeight="1">
      <c r="A27" s="63">
        <v>23</v>
      </c>
      <c r="B27" s="10"/>
      <c r="C27" s="11"/>
      <c r="D27" s="12">
        <v>0.03</v>
      </c>
      <c r="E27" s="13"/>
      <c r="F27" s="11"/>
      <c r="G27" s="7"/>
      <c r="H27" s="94"/>
      <c r="I27" s="95"/>
    </row>
    <row r="28" spans="1:9" ht="18.75" customHeight="1">
      <c r="A28" s="63">
        <v>24</v>
      </c>
      <c r="B28" s="10"/>
      <c r="C28" s="11"/>
      <c r="D28" s="12">
        <v>0.04</v>
      </c>
      <c r="E28" s="13"/>
      <c r="F28" s="11"/>
      <c r="G28" s="7"/>
      <c r="H28" s="94"/>
      <c r="I28" s="95"/>
    </row>
    <row r="29" spans="1:9" ht="18.75" customHeight="1">
      <c r="A29" s="63">
        <v>25</v>
      </c>
      <c r="B29" s="10"/>
      <c r="C29" s="11"/>
      <c r="D29" s="12">
        <v>0.03</v>
      </c>
      <c r="E29" s="13"/>
      <c r="F29" s="11"/>
      <c r="G29" s="7"/>
      <c r="H29" s="94"/>
      <c r="I29" s="95"/>
    </row>
    <row r="30" spans="1:9" ht="18.75" customHeight="1">
      <c r="A30" s="63">
        <v>26</v>
      </c>
      <c r="B30" s="10"/>
      <c r="C30" s="11"/>
      <c r="D30" s="12">
        <v>0.04</v>
      </c>
      <c r="E30" s="13"/>
      <c r="F30" s="11"/>
      <c r="G30" s="7"/>
      <c r="H30" s="94"/>
      <c r="I30" s="95"/>
    </row>
    <row r="31" spans="1:9" ht="18.75" customHeight="1">
      <c r="A31" s="63">
        <v>27</v>
      </c>
      <c r="B31" s="10"/>
      <c r="C31" s="11"/>
      <c r="D31" s="12">
        <v>0.04</v>
      </c>
      <c r="E31" s="13"/>
      <c r="F31" s="11"/>
      <c r="G31" s="7"/>
      <c r="H31" s="94"/>
      <c r="I31" s="95"/>
    </row>
    <row r="32" spans="1:9" ht="18.75" customHeight="1">
      <c r="A32" s="63">
        <v>28</v>
      </c>
      <c r="B32" s="10"/>
      <c r="C32" s="11"/>
      <c r="D32" s="12">
        <v>0.04</v>
      </c>
      <c r="E32" s="13"/>
      <c r="F32" s="11"/>
      <c r="G32" s="7"/>
      <c r="H32" s="94"/>
      <c r="I32" s="95"/>
    </row>
    <row r="33" spans="1:9" ht="18.75" customHeight="1">
      <c r="A33" s="63">
        <v>29</v>
      </c>
      <c r="B33" s="10"/>
      <c r="C33" s="11"/>
      <c r="D33" s="12">
        <v>0.04</v>
      </c>
      <c r="E33" s="13"/>
      <c r="F33" s="11"/>
      <c r="G33" s="7"/>
      <c r="H33" s="94"/>
      <c r="I33" s="95"/>
    </row>
    <row r="34" spans="1:9" ht="18.75" customHeight="1">
      <c r="A34" s="63">
        <v>30</v>
      </c>
      <c r="B34" s="10"/>
      <c r="C34" s="11"/>
      <c r="D34" s="12">
        <v>0.04</v>
      </c>
      <c r="E34" s="13"/>
      <c r="F34" s="11"/>
      <c r="G34" s="7"/>
      <c r="H34" s="94"/>
      <c r="I34" s="95"/>
    </row>
    <row r="35" spans="1:9" ht="18.75" customHeight="1" thickBot="1">
      <c r="A35" s="64">
        <v>31</v>
      </c>
      <c r="B35" s="14"/>
      <c r="C35" s="15"/>
      <c r="D35" s="16">
        <v>0.04</v>
      </c>
      <c r="E35" s="17"/>
      <c r="F35" s="15"/>
      <c r="G35" s="9"/>
      <c r="H35" s="99"/>
      <c r="I35" s="100"/>
    </row>
    <row r="36" spans="1:9" s="4" customFormat="1" ht="24" customHeight="1" thickTop="1">
      <c r="A36" s="105"/>
      <c r="B36" s="108"/>
      <c r="C36" s="108"/>
      <c r="D36" s="108"/>
      <c r="E36" s="109"/>
      <c r="F36" s="105" t="s">
        <v>12</v>
      </c>
      <c r="G36" s="106"/>
      <c r="H36" s="106"/>
      <c r="I36" s="107"/>
    </row>
    <row r="37" spans="1:9" s="19" customFormat="1" ht="36" customHeight="1">
      <c r="A37" s="130" t="s">
        <v>20</v>
      </c>
      <c r="B37" s="131"/>
      <c r="C37" s="131"/>
      <c r="D37" s="131"/>
      <c r="E37" s="18" t="s">
        <v>7</v>
      </c>
      <c r="F37" s="138" t="s">
        <v>16</v>
      </c>
      <c r="G37" s="136"/>
      <c r="H37" s="136" t="s">
        <v>33</v>
      </c>
      <c r="I37" s="137"/>
    </row>
    <row r="38" spans="1:9" s="19" customFormat="1" ht="23.25" customHeight="1" thickBot="1">
      <c r="A38" s="132" t="s">
        <v>15</v>
      </c>
      <c r="B38" s="133"/>
      <c r="C38" s="133"/>
      <c r="D38" s="133"/>
      <c r="E38" s="20" t="s">
        <v>7</v>
      </c>
      <c r="F38" s="121" t="s">
        <v>7</v>
      </c>
      <c r="G38" s="119"/>
      <c r="H38" s="119" t="s">
        <v>7</v>
      </c>
      <c r="I38" s="120"/>
    </row>
    <row r="39" spans="1:9" s="4" customFormat="1" ht="22.5" customHeight="1" thickBot="1" thickTop="1">
      <c r="A39" s="110" t="s">
        <v>18</v>
      </c>
      <c r="B39" s="111"/>
      <c r="C39" s="111"/>
      <c r="D39" s="111"/>
      <c r="E39" s="112"/>
      <c r="F39" s="96" t="s">
        <v>53</v>
      </c>
      <c r="G39" s="97"/>
      <c r="H39" s="97"/>
      <c r="I39" s="98"/>
    </row>
    <row r="40" spans="1:9" s="4" customFormat="1" ht="22.5" customHeight="1" thickBot="1" thickTop="1">
      <c r="A40" s="113"/>
      <c r="B40" s="114"/>
      <c r="C40" s="114"/>
      <c r="D40" s="114"/>
      <c r="E40" s="115"/>
      <c r="F40" s="96" t="s">
        <v>13</v>
      </c>
      <c r="G40" s="97"/>
      <c r="H40" s="98"/>
      <c r="I40" s="85">
        <v>45130</v>
      </c>
    </row>
    <row r="41" spans="1:9" s="4" customFormat="1" ht="22.5" customHeight="1" thickBot="1" thickTop="1">
      <c r="A41" s="116"/>
      <c r="B41" s="117"/>
      <c r="C41" s="117"/>
      <c r="D41" s="117"/>
      <c r="E41" s="118"/>
      <c r="F41" s="96" t="s">
        <v>49</v>
      </c>
      <c r="G41" s="97"/>
      <c r="H41" s="98"/>
      <c r="I41" s="21" t="s">
        <v>14</v>
      </c>
    </row>
    <row r="42" spans="1:9" s="35" customFormat="1" ht="15" thickTop="1">
      <c r="A42" s="134" t="s">
        <v>37</v>
      </c>
      <c r="B42" s="134"/>
      <c r="C42" s="134"/>
      <c r="D42" s="134"/>
      <c r="E42" s="134"/>
      <c r="F42" s="135"/>
      <c r="G42" s="135"/>
      <c r="H42" s="135"/>
      <c r="I42" s="135"/>
    </row>
    <row r="43" spans="1:9" s="35" customFormat="1" ht="14.25">
      <c r="A43" s="92" t="s">
        <v>38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28" t="s">
        <v>11</v>
      </c>
      <c r="B44" s="129"/>
      <c r="C44" s="129"/>
      <c r="D44" s="129"/>
      <c r="E44" s="129"/>
      <c r="F44" s="129"/>
      <c r="G44" s="129"/>
      <c r="H44" s="129"/>
      <c r="I44" s="129"/>
    </row>
    <row r="46" spans="1:9" ht="15.75">
      <c r="A46" s="86" t="s">
        <v>43</v>
      </c>
      <c r="B46" s="86"/>
      <c r="C46" s="86"/>
      <c r="D46" s="86"/>
      <c r="E46" s="86"/>
      <c r="F46" s="86"/>
      <c r="G46" s="87"/>
      <c r="H46" s="65" t="s">
        <v>50</v>
      </c>
      <c r="I46" s="27"/>
    </row>
    <row r="47" spans="1:18" ht="26.25" customHeight="1">
      <c r="A47" s="66" t="s">
        <v>17</v>
      </c>
      <c r="B47" s="88" t="s">
        <v>51</v>
      </c>
      <c r="C47" s="88"/>
      <c r="D47" s="34" t="s">
        <v>9</v>
      </c>
      <c r="E47" s="40" t="s">
        <v>46</v>
      </c>
      <c r="F47" s="40" t="s">
        <v>58</v>
      </c>
      <c r="G47" s="84">
        <v>45129</v>
      </c>
      <c r="H47" s="67" t="s">
        <v>41</v>
      </c>
      <c r="I47" s="39">
        <v>0.5</v>
      </c>
      <c r="R47" s="2" t="s">
        <v>56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36</v>
      </c>
      <c r="C49" s="70" t="s">
        <v>34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35</v>
      </c>
      <c r="I49" s="74" t="s">
        <v>19</v>
      </c>
      <c r="U49" s="33" t="s">
        <v>54</v>
      </c>
      <c r="W49" s="33" t="s">
        <v>55</v>
      </c>
    </row>
    <row r="50" spans="1:9" ht="15.75" thickBot="1">
      <c r="A50" s="75"/>
      <c r="B50" s="76" t="s">
        <v>28</v>
      </c>
      <c r="C50" s="77" t="s">
        <v>29</v>
      </c>
      <c r="D50" s="78" t="s">
        <v>2</v>
      </c>
      <c r="E50" s="76" t="s">
        <v>30</v>
      </c>
      <c r="F50" s="77"/>
      <c r="G50" s="79" t="s">
        <v>3</v>
      </c>
      <c r="H50" s="80" t="s">
        <v>52</v>
      </c>
      <c r="I50" s="80" t="s">
        <v>31</v>
      </c>
    </row>
    <row r="51" spans="1:9" ht="18.75" customHeight="1" thickTop="1">
      <c r="A51" s="81">
        <v>1</v>
      </c>
      <c r="B51" s="5">
        <v>1</v>
      </c>
      <c r="C51" s="44">
        <v>31.8</v>
      </c>
      <c r="D51" s="49">
        <f>IF(B51="","",B51*C51)</f>
        <v>31.8</v>
      </c>
      <c r="E51" s="46">
        <v>20.6</v>
      </c>
      <c r="F51" s="11">
        <v>7.8</v>
      </c>
      <c r="G51" s="49">
        <f>IF(B51="","",IF(E51&lt;12.5,(0.353*$I$47)*(12.006+EXP(2.46-0.073*E51+0.125*B51+0.389*F51)),(0.361*$I$47)*(-2.261+EXP(2.69-0.065*E51+0.111*B51+0.361*F51))))</f>
        <v>12.602633774814041</v>
      </c>
      <c r="H51" s="52" t="s">
        <v>57</v>
      </c>
      <c r="I51" s="41">
        <v>1</v>
      </c>
    </row>
    <row r="52" spans="1:9" ht="18.75" customHeight="1">
      <c r="A52" s="63">
        <v>2</v>
      </c>
      <c r="B52" s="6">
        <v>1</v>
      </c>
      <c r="C52" s="45">
        <v>31.8</v>
      </c>
      <c r="D52" s="50">
        <f aca="true" t="shared" si="0" ref="D52:D81">IF(B52="","",B52*C52)</f>
        <v>31.8</v>
      </c>
      <c r="E52" s="47">
        <v>22.5</v>
      </c>
      <c r="F52" s="11">
        <v>7.6</v>
      </c>
      <c r="G52" s="50">
        <f aca="true" t="shared" si="1" ref="G52:G82">IF(B52="","",IF(E52&lt;12.5,(0.353*$I$47)*(12.006+EXP(2.46-0.073*E52+0.125*B52+0.389*F52)),(0.361*$I$47)*(-2.261+EXP(2.69-0.065*E52+0.111*B52+0.361*F52))))</f>
        <v>10.290089454781892</v>
      </c>
      <c r="H52" s="52" t="str">
        <f aca="true" t="shared" si="2" ref="H52:H80">IF(D52&gt;G52,"YES","NO")</f>
        <v>YES</v>
      </c>
      <c r="I52" s="42">
        <v>1</v>
      </c>
    </row>
    <row r="53" spans="1:9" ht="18.75" customHeight="1">
      <c r="A53" s="63">
        <v>3</v>
      </c>
      <c r="B53" s="6">
        <v>1</v>
      </c>
      <c r="C53" s="45">
        <v>31.8</v>
      </c>
      <c r="D53" s="50">
        <f t="shared" si="0"/>
        <v>31.8</v>
      </c>
      <c r="E53" s="47">
        <v>24.5</v>
      </c>
      <c r="F53" s="11">
        <v>7.5</v>
      </c>
      <c r="G53" s="50">
        <f t="shared" si="1"/>
        <v>8.65285334261262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</v>
      </c>
      <c r="C54" s="45">
        <v>31.8</v>
      </c>
      <c r="D54" s="50">
        <f t="shared" si="0"/>
        <v>31.8</v>
      </c>
      <c r="E54" s="47">
        <v>22.1</v>
      </c>
      <c r="F54" s="11">
        <v>7.5</v>
      </c>
      <c r="G54" s="50">
        <f t="shared" si="1"/>
        <v>10.182581464495499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</v>
      </c>
      <c r="C55" s="45">
        <v>31.8</v>
      </c>
      <c r="D55" s="50">
        <f t="shared" si="0"/>
        <v>31.8</v>
      </c>
      <c r="E55" s="47">
        <v>23</v>
      </c>
      <c r="F55" s="11">
        <v>7.5</v>
      </c>
      <c r="G55" s="50">
        <f t="shared" si="1"/>
        <v>9.58079971168775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</v>
      </c>
      <c r="C56" s="45">
        <v>31.8</v>
      </c>
      <c r="D56" s="50">
        <f t="shared" si="0"/>
        <v>31.8</v>
      </c>
      <c r="E56" s="47">
        <v>22.1</v>
      </c>
      <c r="F56" s="11">
        <v>7.5</v>
      </c>
      <c r="G56" s="50">
        <f t="shared" si="1"/>
        <v>10.182581464495499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</v>
      </c>
      <c r="C57" s="45">
        <v>31.8</v>
      </c>
      <c r="D57" s="50">
        <f t="shared" si="0"/>
        <v>31.8</v>
      </c>
      <c r="E57" s="47">
        <v>21.7</v>
      </c>
      <c r="F57" s="11">
        <v>8.3</v>
      </c>
      <c r="G57" s="50">
        <f t="shared" si="1"/>
        <v>14.100981665193178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</v>
      </c>
      <c r="C58" s="45">
        <v>31.8</v>
      </c>
      <c r="D58" s="50">
        <f t="shared" si="0"/>
        <v>31.8</v>
      </c>
      <c r="E58" s="47">
        <v>23.4</v>
      </c>
      <c r="F58" s="11">
        <v>8.2</v>
      </c>
      <c r="G58" s="50">
        <f t="shared" si="1"/>
        <v>12.122512630925739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</v>
      </c>
      <c r="C59" s="45">
        <v>31.8</v>
      </c>
      <c r="D59" s="50">
        <f t="shared" si="0"/>
        <v>31.8</v>
      </c>
      <c r="E59" s="47">
        <v>22.7</v>
      </c>
      <c r="F59" s="11">
        <v>8</v>
      </c>
      <c r="G59" s="50">
        <f t="shared" si="1"/>
        <v>11.792371983569705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1.2</v>
      </c>
      <c r="C60" s="45">
        <v>31.8</v>
      </c>
      <c r="D60" s="50">
        <f t="shared" si="0"/>
        <v>38.16</v>
      </c>
      <c r="E60" s="47">
        <v>23</v>
      </c>
      <c r="F60" s="11">
        <v>7.5</v>
      </c>
      <c r="G60" s="50">
        <f t="shared" si="1"/>
        <v>9.805033302042247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1.2</v>
      </c>
      <c r="C61" s="45">
        <v>31.8</v>
      </c>
      <c r="D61" s="50">
        <f t="shared" si="0"/>
        <v>38.16</v>
      </c>
      <c r="E61" s="47">
        <v>24.2</v>
      </c>
      <c r="F61" s="11">
        <v>7.6</v>
      </c>
      <c r="G61" s="50">
        <f t="shared" si="1"/>
        <v>9.385943812882124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1.4</v>
      </c>
      <c r="C62" s="45">
        <v>31.8</v>
      </c>
      <c r="D62" s="50">
        <f t="shared" si="0"/>
        <v>44.519999999999996</v>
      </c>
      <c r="E62" s="47">
        <v>23.9</v>
      </c>
      <c r="F62" s="11">
        <v>8.1</v>
      </c>
      <c r="G62" s="50">
        <f t="shared" si="1"/>
        <v>11.822911348078343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1.4</v>
      </c>
      <c r="C63" s="45">
        <v>31.8</v>
      </c>
      <c r="D63" s="50">
        <f t="shared" si="0"/>
        <v>44.519999999999996</v>
      </c>
      <c r="E63" s="47">
        <v>25.2</v>
      </c>
      <c r="F63" s="11">
        <v>8.2</v>
      </c>
      <c r="G63" s="50">
        <f t="shared" si="1"/>
        <v>11.245027486316731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1.4</v>
      </c>
      <c r="C64" s="45">
        <v>31.8</v>
      </c>
      <c r="D64" s="50">
        <f t="shared" si="0"/>
        <v>44.519999999999996</v>
      </c>
      <c r="E64" s="47">
        <v>24.9</v>
      </c>
      <c r="F64" s="11">
        <v>8.1</v>
      </c>
      <c r="G64" s="50">
        <f t="shared" si="1"/>
        <v>11.053182117692378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1.4</v>
      </c>
      <c r="C65" s="45">
        <v>31.8</v>
      </c>
      <c r="D65" s="50">
        <f t="shared" si="0"/>
        <v>44.519999999999996</v>
      </c>
      <c r="E65" s="47">
        <v>25.3</v>
      </c>
      <c r="F65" s="11">
        <v>8.1</v>
      </c>
      <c r="G65" s="50">
        <f t="shared" si="1"/>
        <v>10.759029069691403</v>
      </c>
      <c r="H65" s="52" t="str">
        <f>IF(D65&gt;G65,"YES","NO")</f>
        <v>YES</v>
      </c>
      <c r="I65" s="42">
        <v>1</v>
      </c>
    </row>
    <row r="66" spans="1:9" ht="18.75" customHeight="1">
      <c r="A66" s="63">
        <v>16</v>
      </c>
      <c r="B66" s="6">
        <v>1.4</v>
      </c>
      <c r="C66" s="45">
        <v>31.8</v>
      </c>
      <c r="D66" s="50">
        <f t="shared" si="0"/>
        <v>44.519999999999996</v>
      </c>
      <c r="E66" s="47">
        <v>25.6</v>
      </c>
      <c r="F66" s="11">
        <v>7.8</v>
      </c>
      <c r="G66" s="50">
        <f t="shared" si="1"/>
        <v>9.419300271392006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1.2</v>
      </c>
      <c r="C67" s="45">
        <v>31.8</v>
      </c>
      <c r="D67" s="50">
        <f t="shared" si="0"/>
        <v>38.16</v>
      </c>
      <c r="E67" s="47">
        <v>23</v>
      </c>
      <c r="F67" s="11">
        <v>7.6</v>
      </c>
      <c r="G67" s="50">
        <f t="shared" si="1"/>
        <v>10.180463537902314</v>
      </c>
      <c r="H67" s="52" t="str">
        <f t="shared" si="2"/>
        <v>YES</v>
      </c>
      <c r="I67" s="42">
        <v>1</v>
      </c>
      <c r="L67" s="2" t="s">
        <v>53</v>
      </c>
    </row>
    <row r="68" spans="1:9" ht="18.75" customHeight="1">
      <c r="A68" s="63">
        <v>18</v>
      </c>
      <c r="B68" s="6">
        <v>1.2</v>
      </c>
      <c r="C68" s="45">
        <v>31.8</v>
      </c>
      <c r="D68" s="50">
        <f t="shared" si="0"/>
        <v>38.16</v>
      </c>
      <c r="E68" s="47">
        <v>22.1</v>
      </c>
      <c r="F68" s="11">
        <v>7.5</v>
      </c>
      <c r="G68" s="50">
        <f t="shared" si="1"/>
        <v>10.420324004293143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1.2</v>
      </c>
      <c r="C69" s="45">
        <v>31.8</v>
      </c>
      <c r="D69" s="50">
        <f t="shared" si="0"/>
        <v>38.16</v>
      </c>
      <c r="E69" s="47">
        <v>21.7</v>
      </c>
      <c r="F69" s="11">
        <v>7.7</v>
      </c>
      <c r="G69" s="50">
        <f t="shared" si="1"/>
        <v>11.537638690159206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1.2</v>
      </c>
      <c r="C70" s="45">
        <v>31.8</v>
      </c>
      <c r="D70" s="50">
        <f t="shared" si="0"/>
        <v>38.16</v>
      </c>
      <c r="E70" s="47">
        <v>22.8</v>
      </c>
      <c r="F70" s="11">
        <v>7.9</v>
      </c>
      <c r="G70" s="50">
        <f t="shared" si="1"/>
        <v>11.546003641983878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1.2</v>
      </c>
      <c r="C71" s="45">
        <v>31.8</v>
      </c>
      <c r="D71" s="50">
        <f t="shared" si="0"/>
        <v>38.16</v>
      </c>
      <c r="E71" s="47">
        <v>21.3</v>
      </c>
      <c r="F71" s="11">
        <v>8</v>
      </c>
      <c r="G71" s="50">
        <f t="shared" si="1"/>
        <v>13.25467156916092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</v>
      </c>
      <c r="C72" s="45">
        <v>31.8</v>
      </c>
      <c r="D72" s="50">
        <f t="shared" si="0"/>
        <v>31.8</v>
      </c>
      <c r="E72" s="47">
        <v>21.7</v>
      </c>
      <c r="F72" s="11">
        <v>8.1</v>
      </c>
      <c r="G72" s="50">
        <f t="shared" si="1"/>
        <v>13.090348068183738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</v>
      </c>
      <c r="C73" s="45">
        <v>31.8</v>
      </c>
      <c r="D73" s="50">
        <f t="shared" si="0"/>
        <v>31.8</v>
      </c>
      <c r="E73" s="47">
        <v>22.8</v>
      </c>
      <c r="F73" s="11">
        <v>8.1</v>
      </c>
      <c r="G73" s="50">
        <f t="shared" si="1"/>
        <v>12.158904180247525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</v>
      </c>
      <c r="C74" s="45">
        <v>31.8</v>
      </c>
      <c r="D74" s="50">
        <f t="shared" si="0"/>
        <v>31.8</v>
      </c>
      <c r="E74" s="47">
        <v>22.5</v>
      </c>
      <c r="F74" s="11">
        <v>8</v>
      </c>
      <c r="G74" s="50">
        <f t="shared" si="1"/>
        <v>11.95201367859289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23.2</v>
      </c>
      <c r="F75" s="11">
        <v>7.9</v>
      </c>
      <c r="G75" s="50">
        <f t="shared" si="1"/>
        <v>10.983481037151405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</v>
      </c>
      <c r="C76" s="45">
        <v>31.8</v>
      </c>
      <c r="D76" s="50">
        <f t="shared" si="0"/>
        <v>31.8</v>
      </c>
      <c r="E76" s="47">
        <v>21.4</v>
      </c>
      <c r="F76" s="11">
        <v>8</v>
      </c>
      <c r="G76" s="50">
        <f t="shared" si="1"/>
        <v>12.868123225148794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0.8</v>
      </c>
      <c r="C77" s="45">
        <v>31.8</v>
      </c>
      <c r="D77" s="50">
        <f t="shared" si="0"/>
        <v>25.44</v>
      </c>
      <c r="E77" s="47">
        <v>22.2</v>
      </c>
      <c r="F77" s="11">
        <v>7.9</v>
      </c>
      <c r="G77" s="50">
        <f t="shared" si="1"/>
        <v>11.481625403300654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0.8</v>
      </c>
      <c r="C78" s="45">
        <v>31.8</v>
      </c>
      <c r="D78" s="50">
        <f t="shared" si="0"/>
        <v>25.44</v>
      </c>
      <c r="E78" s="47">
        <v>21.8</v>
      </c>
      <c r="F78" s="11">
        <v>7.7</v>
      </c>
      <c r="G78" s="50">
        <f t="shared" si="1"/>
        <v>10.94481539476504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0.8</v>
      </c>
      <c r="C79" s="45">
        <v>31.8</v>
      </c>
      <c r="D79" s="50">
        <f t="shared" si="0"/>
        <v>25.44</v>
      </c>
      <c r="E79" s="47">
        <v>23.2</v>
      </c>
      <c r="F79" s="11">
        <v>7.7</v>
      </c>
      <c r="G79" s="50">
        <f t="shared" si="1"/>
        <v>9.957311912447375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0.8</v>
      </c>
      <c r="C80" s="45">
        <v>31.8</v>
      </c>
      <c r="D80" s="50">
        <f t="shared" si="0"/>
        <v>25.44</v>
      </c>
      <c r="E80" s="47">
        <v>22.1</v>
      </c>
      <c r="F80" s="11">
        <v>7.5</v>
      </c>
      <c r="G80" s="50">
        <f t="shared" si="1"/>
        <v>9.950058655694697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>
        <v>0.8</v>
      </c>
      <c r="C81" s="45">
        <v>31.8</v>
      </c>
      <c r="D81" s="51">
        <f t="shared" si="0"/>
        <v>25.44</v>
      </c>
      <c r="E81" s="48">
        <v>22</v>
      </c>
      <c r="F81" s="15">
        <v>7.5</v>
      </c>
      <c r="G81" s="51">
        <f t="shared" si="1"/>
        <v>10.01760604640359</v>
      </c>
      <c r="H81" s="52" t="s">
        <v>57</v>
      </c>
      <c r="I81" s="43">
        <v>1</v>
      </c>
    </row>
    <row r="82" spans="1:9" ht="17.25" thickTop="1">
      <c r="A82" s="22" t="s">
        <v>44</v>
      </c>
      <c r="B82" s="23"/>
      <c r="C82" s="23"/>
      <c r="D82" s="82"/>
      <c r="E82" s="24"/>
      <c r="F82" s="25"/>
      <c r="G82" s="24">
        <f t="shared" si="1"/>
      </c>
      <c r="H82" s="89"/>
      <c r="I82" s="90"/>
    </row>
    <row r="83" spans="1:9" ht="15">
      <c r="A83" s="91"/>
      <c r="B83" s="91"/>
      <c r="C83" s="91"/>
      <c r="D83" s="91"/>
      <c r="E83" s="91"/>
      <c r="F83" s="91"/>
      <c r="G83" s="91"/>
      <c r="H83" s="91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2023-08-01T15:48:58Z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