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averne\Downloads\"/>
    </mc:Choice>
  </mc:AlternateContent>
  <xr:revisionPtr revIDLastSave="0" documentId="13_ncr:1_{82A4F8B5-2D65-4A54-B8FD-4BB7576721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bidity and C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H62" i="1" l="1"/>
  <c r="H80" i="1"/>
  <c r="H70" i="1"/>
  <c r="H61" i="1"/>
  <c r="H79" i="1"/>
  <c r="H78" i="1"/>
  <c r="H77" i="1"/>
  <c r="H76" i="1"/>
  <c r="H75" i="1"/>
  <c r="H74" i="1"/>
  <c r="H73" i="1"/>
  <c r="H68" i="1"/>
  <c r="H65" i="1"/>
  <c r="H57" i="1"/>
  <c r="H54" i="1"/>
  <c r="H50" i="1"/>
  <c r="H72" i="1"/>
  <c r="H71" i="1"/>
  <c r="H69" i="1"/>
  <c r="H67" i="1"/>
  <c r="H66" i="1"/>
  <c r="H64" i="1"/>
  <c r="H63" i="1"/>
  <c r="H60" i="1"/>
  <c r="H59" i="1"/>
  <c r="H58" i="1"/>
  <c r="H56" i="1"/>
  <c r="H55" i="1"/>
  <c r="H53" i="1"/>
  <c r="H52" i="1"/>
  <c r="H51" i="1"/>
</calcChain>
</file>

<file path=xl/sharedStrings.xml><?xml version="1.0" encoding="utf-8"?>
<sst xmlns="http://schemas.openxmlformats.org/spreadsheetml/2006/main" count="66" uniqueCount="60">
  <si>
    <t>OHA - Drinking Water Services - Surface Water Quality Data Form</t>
  </si>
  <si>
    <t>County:</t>
  </si>
  <si>
    <t>Coos</t>
  </si>
  <si>
    <t>Cartridge or  Bag Filtration</t>
  </si>
  <si>
    <t xml:space="preserve">Month/Year: </t>
  </si>
  <si>
    <t xml:space="preserve">System Name: </t>
  </si>
  <si>
    <t>COOS COUNTY PARKS LAVERNE</t>
  </si>
  <si>
    <t>ID#:      41</t>
  </si>
  <si>
    <t>94557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</si>
  <si>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</si>
  <si>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</si>
  <si>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</si>
  <si>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</si>
  <si>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</si>
  <si>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</si>
  <si>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</si>
  <si>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sz val="11"/>
        <color indexed="8"/>
        <rFont val="Arial"/>
        <family val="2"/>
      </rPr>
      <t xml:space="preserve">Highest Reading of the day </t>
    </r>
    <r>
      <rPr>
        <vertAlign val="superscript"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[NTU]</t>
    </r>
  </si>
  <si>
    <t>Cartridge &amp; Bag Filtration</t>
  </si>
  <si>
    <t>Monthly Summary (Answer Yes or No)</t>
  </si>
  <si>
    <t>95% of daily turbidity readings ≤ 1 NTU?</t>
  </si>
  <si>
    <t>Yes / No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</si>
  <si>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</si>
  <si>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</si>
  <si>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</si>
  <si>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</si>
  <si>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PSID = pounds per square inch difference (before filter - after filter)</t>
  </si>
  <si>
    <t>SIGNATURE:</t>
  </si>
  <si>
    <t>PSID When to Change Filter = look in manual for manufacturer's specifications when to change the filter, at what PSID.</t>
  </si>
  <si>
    <r>
      <rPr>
        <b/>
        <vertAlign val="superscript"/>
        <sz val="9"/>
        <color indexed="8"/>
        <rFont val="Arial"/>
        <family val="2"/>
      </rPr>
      <t xml:space="preserve">      1  </t>
    </r>
    <r>
      <rPr>
        <sz val="9"/>
        <color indexed="8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color indexed="8"/>
        <rFont val="Arial"/>
        <family val="2"/>
      </rPr>
      <t xml:space="preserve">                  </t>
    </r>
    <r>
      <rPr>
        <vertAlign val="superscript"/>
        <sz val="9"/>
        <color indexed="8"/>
        <rFont val="Arial"/>
        <family val="2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</si>
  <si>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</si>
  <si>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</si>
  <si>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</si>
  <si>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</si>
  <si>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b/>
        <sz val="10"/>
        <color indexed="8"/>
        <rFont val="Arial"/>
        <family val="2"/>
      </rPr>
      <t xml:space="preserve">Disinfection </t>
    </r>
    <r>
      <rPr>
        <b/>
        <i/>
        <sz val="10"/>
        <color indexed="8"/>
        <rFont val="Arial"/>
        <family val="2"/>
      </rPr>
      <t>Giardia</t>
    </r>
    <r>
      <rPr>
        <b/>
        <sz val="10"/>
        <color indexed="8"/>
        <rFont val="Arial"/>
        <family val="2"/>
      </rPr>
      <t xml:space="preserve"> Log Inactiv:</t>
    </r>
  </si>
  <si>
    <t>Date / Time</t>
  </si>
  <si>
    <r>
      <rPr>
        <sz val="11"/>
        <color indexed="8"/>
        <rFont val="Arial"/>
        <family val="2"/>
      </rPr>
      <t>Minimum Cl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Residual at 1st User ( </t>
    </r>
    <r>
      <rPr>
        <b/>
        <sz val="11"/>
        <color indexed="8"/>
        <rFont val="Arial"/>
        <family val="2"/>
      </rPr>
      <t>C</t>
    </r>
    <r>
      <rPr>
        <sz val="11"/>
        <color indexed="8"/>
        <rFont val="Arial"/>
        <family val="2"/>
      </rPr>
      <t xml:space="preserve"> ) </t>
    </r>
    <r>
      <rPr>
        <vertAlign val="superscript"/>
        <sz val="11"/>
        <color indexed="8"/>
        <rFont val="Arial"/>
        <family val="2"/>
      </rPr>
      <t>2</t>
    </r>
  </si>
  <si>
    <r>
      <rPr>
        <sz val="11"/>
        <color indexed="8"/>
        <rFont val="Arial"/>
        <family val="2"/>
      </rPr>
      <t>Contact Time         (</t>
    </r>
    <r>
      <rPr>
        <b/>
        <sz val="11"/>
        <color indexed="8"/>
        <rFont val="Arial"/>
        <family val="2"/>
      </rPr>
      <t>T</t>
    </r>
    <r>
      <rPr>
        <sz val="11"/>
        <color indexed="8"/>
        <rFont val="Arial"/>
        <family val="2"/>
      </rPr>
      <t>)</t>
    </r>
  </si>
  <si>
    <t>Actual CT</t>
  </si>
  <si>
    <t>Temp</t>
  </si>
  <si>
    <t>pH</t>
  </si>
  <si>
    <t>Required CT</t>
  </si>
  <si>
    <r>
      <rPr>
        <sz val="11"/>
        <color indexed="8"/>
        <rFont val="Arial"/>
        <family val="2"/>
      </rPr>
      <t xml:space="preserve">CT Met? </t>
    </r>
    <r>
      <rPr>
        <vertAlign val="superscript"/>
        <sz val="11"/>
        <color indexed="8"/>
        <rFont val="Arial"/>
        <family val="2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</si>
  <si>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</si>
  <si>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</si>
  <si>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</si>
  <si>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</si>
  <si>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</si>
  <si>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</si>
  <si>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</si>
  <si>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If Cl2 at entry point &lt; 0.2 mg/l or CT not met, notify DWS within 24 hours. </t>
    </r>
  </si>
  <si>
    <t>Revised November 2022</t>
  </si>
  <si>
    <r>
      <rPr>
        <b/>
        <sz val="10"/>
        <color indexed="8"/>
        <rFont val="Arial"/>
        <family val="2"/>
      </rPr>
      <t>Return by 10th of following month by email, fax, or mail to:</t>
    </r>
    <r>
      <rPr>
        <sz val="10"/>
        <color indexed="8"/>
        <rFont val="Arial"/>
        <family val="2"/>
      </rPr>
      <t xml:space="preserve"> 
</t>
    </r>
    <r>
      <rPr>
        <u/>
        <sz val="10"/>
        <color indexed="8"/>
        <rFont val="Arial"/>
        <family val="2"/>
      </rPr>
      <t>dwp.dmce@oha.oregon.gov</t>
    </r>
    <r>
      <rPr>
        <sz val="10"/>
        <color indexed="8"/>
        <rFont val="Arial"/>
        <family val="2"/>
      </rPr>
      <t>; 971-673-0694; or Drinking Water Services, PO Box 14350, Portland, OR  97293-0350</t>
    </r>
  </si>
  <si>
    <t>PAGE 2 of 2</t>
  </si>
  <si>
    <t>yes</t>
  </si>
  <si>
    <t xml:space="preserve">yes </t>
  </si>
  <si>
    <t>5413962344</t>
  </si>
  <si>
    <t>Coos Co PKS LaVerne</t>
  </si>
  <si>
    <t>0</t>
  </si>
  <si>
    <t>Caden Thurman</t>
  </si>
  <si>
    <t>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</si>
</sst>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indexed="8"/>
      <name val="Arial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u/>
      <sz val="11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4">
    <xf numFmtId="0" fontId="0" fillId="0" borderId="0" xfId="0" applyFont="1" applyAlignment="1"/>
    <xf numFmtId="0" fontId="0" fillId="0" borderId="0" xfId="0" applyNumberFormat="1" applyFont="1" applyAlignment="1"/>
    <xf numFmtId="49" fontId="2" fillId="2" borderId="2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49" fontId="2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/>
    </xf>
    <xf numFmtId="49" fontId="0" fillId="2" borderId="8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wrapText="1"/>
    </xf>
    <xf numFmtId="0" fontId="0" fillId="2" borderId="5" xfId="0" applyFont="1" applyFill="1" applyBorder="1" applyAlignment="1"/>
    <xf numFmtId="49" fontId="3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/>
    </xf>
    <xf numFmtId="0" fontId="0" fillId="2" borderId="8" xfId="0" applyFont="1" applyFill="1" applyBorder="1" applyAlignment="1"/>
    <xf numFmtId="49" fontId="4" fillId="2" borderId="3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0" fillId="2" borderId="1" xfId="0" applyFont="1" applyFill="1" applyBorder="1" applyAlignment="1"/>
    <xf numFmtId="0" fontId="0" fillId="0" borderId="0" xfId="0" applyNumberFormat="1" applyFont="1" applyAlignment="1"/>
    <xf numFmtId="17" fontId="3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13" fillId="2" borderId="11" xfId="0" applyNumberFormat="1" applyFont="1" applyFill="1" applyBorder="1" applyAlignment="1">
      <alignment horizontal="center"/>
    </xf>
    <xf numFmtId="0" fontId="0" fillId="2" borderId="11" xfId="0" applyFont="1" applyFill="1" applyBorder="1" applyAlignment="1"/>
    <xf numFmtId="49" fontId="2" fillId="2" borderId="4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49" fontId="2" fillId="2" borderId="1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9" fontId="0" fillId="2" borderId="10" xfId="0" applyNumberFormat="1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49" fontId="0" fillId="2" borderId="14" xfId="0" applyNumberFormat="1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showGridLines="0" tabSelected="1" workbookViewId="0">
      <selection activeCell="F80" sqref="F80"/>
    </sheetView>
  </sheetViews>
  <sheetFormatPr defaultColWidth="8.85546875" defaultRowHeight="12.75" customHeight="1" x14ac:dyDescent="0.2"/>
  <cols>
    <col min="1" max="1" width="16" style="1" customWidth="1"/>
    <col min="2" max="2" width="15.42578125" style="1" customWidth="1"/>
    <col min="3" max="3" width="13.42578125" style="1" customWidth="1"/>
    <col min="4" max="4" width="14.28515625" style="1" customWidth="1"/>
    <col min="5" max="5" width="14" style="1" customWidth="1"/>
    <col min="6" max="6" width="16.85546875" style="1" customWidth="1"/>
    <col min="7" max="7" width="18.42578125" style="1" customWidth="1"/>
    <col min="8" max="8" width="18" style="1" customWidth="1"/>
    <col min="9" max="9" width="10" style="1" customWidth="1"/>
    <col min="10" max="10" width="8.85546875" style="1" customWidth="1"/>
    <col min="11" max="16384" width="8.85546875" style="1"/>
  </cols>
  <sheetData>
    <row r="1" spans="1:9" ht="24" customHeight="1" x14ac:dyDescent="0.2">
      <c r="A1" s="68" t="s">
        <v>0</v>
      </c>
      <c r="B1" s="69"/>
      <c r="C1" s="69"/>
      <c r="D1" s="69"/>
      <c r="E1" s="69"/>
      <c r="F1" s="69"/>
      <c r="G1" s="2" t="s">
        <v>1</v>
      </c>
      <c r="H1" s="3" t="s">
        <v>2</v>
      </c>
      <c r="I1" s="4"/>
    </row>
    <row r="2" spans="1:9" ht="24" customHeight="1" x14ac:dyDescent="0.2">
      <c r="A2" s="51" t="s">
        <v>3</v>
      </c>
      <c r="B2" s="52"/>
      <c r="C2" s="52"/>
      <c r="D2" s="52"/>
      <c r="E2" s="52"/>
      <c r="F2" s="52"/>
      <c r="G2" s="5" t="s">
        <v>4</v>
      </c>
      <c r="H2" s="45">
        <v>45986</v>
      </c>
      <c r="I2" s="4"/>
    </row>
    <row r="3" spans="1:9" ht="24" customHeight="1" x14ac:dyDescent="0.2">
      <c r="A3" s="6" t="s">
        <v>5</v>
      </c>
      <c r="B3" s="48" t="s">
        <v>6</v>
      </c>
      <c r="C3" s="49"/>
      <c r="D3" s="50"/>
      <c r="E3" s="9" t="s">
        <v>7</v>
      </c>
      <c r="F3" s="9" t="s">
        <v>8</v>
      </c>
      <c r="G3" s="10" t="s">
        <v>9</v>
      </c>
      <c r="H3" s="11"/>
      <c r="I3" s="4"/>
    </row>
    <row r="4" spans="1:9" ht="32.25" customHeight="1" x14ac:dyDescent="0.2">
      <c r="A4" s="12" t="s">
        <v>10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70" t="s">
        <v>16</v>
      </c>
      <c r="H4" s="71"/>
      <c r="I4" s="4"/>
    </row>
    <row r="5" spans="1:9" ht="24" customHeight="1" x14ac:dyDescent="0.2">
      <c r="A5" s="14">
        <v>1</v>
      </c>
      <c r="B5" s="15">
        <v>30</v>
      </c>
      <c r="C5" s="15">
        <v>30</v>
      </c>
      <c r="D5" s="16">
        <f t="shared" ref="D5:D35" si="0">IF(B5="","",B5-C5)</f>
        <v>0</v>
      </c>
      <c r="E5" s="15">
        <v>30</v>
      </c>
      <c r="F5" s="15">
        <v>7.2999999999999995E-2</v>
      </c>
      <c r="G5" s="53"/>
      <c r="H5" s="54"/>
      <c r="I5" s="4"/>
    </row>
    <row r="6" spans="1:9" ht="24" customHeight="1" x14ac:dyDescent="0.2">
      <c r="A6" s="14">
        <v>2</v>
      </c>
      <c r="B6" s="15">
        <v>30</v>
      </c>
      <c r="C6" s="15">
        <v>30</v>
      </c>
      <c r="D6" s="16">
        <f t="shared" si="0"/>
        <v>0</v>
      </c>
      <c r="E6" s="15">
        <v>30</v>
      </c>
      <c r="F6" s="15">
        <v>6.9000000000000006E-2</v>
      </c>
      <c r="G6" s="53"/>
      <c r="H6" s="54"/>
      <c r="I6" s="4"/>
    </row>
    <row r="7" spans="1:9" ht="24" customHeight="1" x14ac:dyDescent="0.2">
      <c r="A7" s="14">
        <v>3</v>
      </c>
      <c r="B7" s="15">
        <v>30</v>
      </c>
      <c r="C7" s="15">
        <v>30</v>
      </c>
      <c r="D7" s="16">
        <f t="shared" si="0"/>
        <v>0</v>
      </c>
      <c r="E7" s="15">
        <v>30</v>
      </c>
      <c r="F7" s="15">
        <v>6.5000000000000002E-2</v>
      </c>
      <c r="G7" s="53"/>
      <c r="H7" s="54"/>
      <c r="I7" s="4"/>
    </row>
    <row r="8" spans="1:9" ht="24" customHeight="1" x14ac:dyDescent="0.2">
      <c r="A8" s="14">
        <v>4</v>
      </c>
      <c r="B8" s="15">
        <v>30</v>
      </c>
      <c r="C8" s="15">
        <v>30</v>
      </c>
      <c r="D8" s="16">
        <f t="shared" si="0"/>
        <v>0</v>
      </c>
      <c r="E8" s="15">
        <v>30</v>
      </c>
      <c r="F8" s="15">
        <v>7.0999999999999994E-2</v>
      </c>
      <c r="G8" s="53"/>
      <c r="H8" s="54"/>
      <c r="I8" s="4"/>
    </row>
    <row r="9" spans="1:9" ht="24" customHeight="1" x14ac:dyDescent="0.2">
      <c r="A9" s="14">
        <v>5</v>
      </c>
      <c r="B9" s="15">
        <v>30</v>
      </c>
      <c r="C9" s="15">
        <v>30</v>
      </c>
      <c r="D9" s="16">
        <f t="shared" si="0"/>
        <v>0</v>
      </c>
      <c r="E9" s="15">
        <v>30</v>
      </c>
      <c r="F9" s="15">
        <v>6.9000000000000006E-2</v>
      </c>
      <c r="G9" s="53"/>
      <c r="H9" s="54"/>
      <c r="I9" s="4"/>
    </row>
    <row r="10" spans="1:9" ht="24" customHeight="1" x14ac:dyDescent="0.2">
      <c r="A10" s="14">
        <v>6</v>
      </c>
      <c r="B10" s="15">
        <v>30</v>
      </c>
      <c r="C10" s="15">
        <v>30</v>
      </c>
      <c r="D10" s="16">
        <f t="shared" si="0"/>
        <v>0</v>
      </c>
      <c r="E10" s="15">
        <v>30</v>
      </c>
      <c r="F10" s="15">
        <v>6.8000000000000005E-2</v>
      </c>
      <c r="G10" s="53"/>
      <c r="H10" s="54"/>
      <c r="I10" s="4"/>
    </row>
    <row r="11" spans="1:9" ht="24" customHeight="1" x14ac:dyDescent="0.2">
      <c r="A11" s="14">
        <v>7</v>
      </c>
      <c r="B11" s="15">
        <v>30</v>
      </c>
      <c r="C11" s="15">
        <v>30</v>
      </c>
      <c r="D11" s="16">
        <f t="shared" si="0"/>
        <v>0</v>
      </c>
      <c r="E11" s="15">
        <v>30</v>
      </c>
      <c r="F11" s="15">
        <v>2.4E-2</v>
      </c>
      <c r="G11" s="53"/>
      <c r="H11" s="54"/>
      <c r="I11" s="4"/>
    </row>
    <row r="12" spans="1:9" ht="24" customHeight="1" x14ac:dyDescent="0.2">
      <c r="A12" s="14">
        <v>8</v>
      </c>
      <c r="B12" s="15">
        <v>30</v>
      </c>
      <c r="C12" s="15">
        <v>30</v>
      </c>
      <c r="D12" s="16">
        <f t="shared" si="0"/>
        <v>0</v>
      </c>
      <c r="E12" s="15">
        <v>30</v>
      </c>
      <c r="F12" s="15">
        <v>2.3E-2</v>
      </c>
      <c r="G12" s="53"/>
      <c r="H12" s="54"/>
      <c r="I12" s="4"/>
    </row>
    <row r="13" spans="1:9" ht="24" customHeight="1" x14ac:dyDescent="0.2">
      <c r="A13" s="14">
        <v>9</v>
      </c>
      <c r="B13" s="15">
        <v>30</v>
      </c>
      <c r="C13" s="15">
        <v>30</v>
      </c>
      <c r="D13" s="16">
        <f t="shared" si="0"/>
        <v>0</v>
      </c>
      <c r="E13" s="15">
        <v>30</v>
      </c>
      <c r="F13" s="15">
        <v>0.03</v>
      </c>
      <c r="G13" s="53"/>
      <c r="H13" s="54"/>
      <c r="I13" s="4"/>
    </row>
    <row r="14" spans="1:9" ht="24" customHeight="1" x14ac:dyDescent="0.2">
      <c r="A14" s="14">
        <v>10</v>
      </c>
      <c r="B14" s="15">
        <v>30</v>
      </c>
      <c r="C14" s="15">
        <v>30</v>
      </c>
      <c r="D14" s="16">
        <f t="shared" si="0"/>
        <v>0</v>
      </c>
      <c r="E14" s="15">
        <v>30</v>
      </c>
      <c r="F14" s="15">
        <v>2.1999999999999999E-2</v>
      </c>
      <c r="G14" s="53"/>
      <c r="H14" s="54"/>
      <c r="I14" s="4"/>
    </row>
    <row r="15" spans="1:9" ht="24" customHeight="1" x14ac:dyDescent="0.2">
      <c r="A15" s="14">
        <v>11</v>
      </c>
      <c r="B15" s="15">
        <v>30</v>
      </c>
      <c r="C15" s="15">
        <v>30</v>
      </c>
      <c r="D15" s="16">
        <f t="shared" si="0"/>
        <v>0</v>
      </c>
      <c r="E15" s="15">
        <v>30</v>
      </c>
      <c r="F15" s="15">
        <v>0.03</v>
      </c>
      <c r="G15" s="53"/>
      <c r="H15" s="54"/>
      <c r="I15" s="4"/>
    </row>
    <row r="16" spans="1:9" ht="24" customHeight="1" x14ac:dyDescent="0.2">
      <c r="A16" s="14">
        <v>12</v>
      </c>
      <c r="B16" s="15">
        <v>30</v>
      </c>
      <c r="C16" s="15">
        <v>30</v>
      </c>
      <c r="D16" s="16">
        <f t="shared" si="0"/>
        <v>0</v>
      </c>
      <c r="E16" s="15">
        <v>30</v>
      </c>
      <c r="F16" s="15">
        <v>0.02</v>
      </c>
      <c r="G16" s="53"/>
      <c r="H16" s="54"/>
      <c r="I16" s="4"/>
    </row>
    <row r="17" spans="1:9" ht="24" customHeight="1" x14ac:dyDescent="0.2">
      <c r="A17" s="14">
        <v>13</v>
      </c>
      <c r="B17" s="15">
        <v>30</v>
      </c>
      <c r="C17" s="15">
        <v>30</v>
      </c>
      <c r="D17" s="16">
        <f t="shared" si="0"/>
        <v>0</v>
      </c>
      <c r="E17" s="15">
        <v>30</v>
      </c>
      <c r="F17" s="15">
        <v>0.02</v>
      </c>
      <c r="G17" s="53"/>
      <c r="H17" s="54"/>
      <c r="I17" s="4"/>
    </row>
    <row r="18" spans="1:9" ht="24" customHeight="1" x14ac:dyDescent="0.2">
      <c r="A18" s="14">
        <v>14</v>
      </c>
      <c r="B18" s="15">
        <v>30</v>
      </c>
      <c r="C18" s="15">
        <v>30</v>
      </c>
      <c r="D18" s="16">
        <f t="shared" si="0"/>
        <v>0</v>
      </c>
      <c r="E18" s="15">
        <v>30</v>
      </c>
      <c r="F18" s="15">
        <v>0.01</v>
      </c>
      <c r="G18" s="53"/>
      <c r="H18" s="54"/>
      <c r="I18" s="4"/>
    </row>
    <row r="19" spans="1:9" ht="24" customHeight="1" x14ac:dyDescent="0.2">
      <c r="A19" s="14">
        <v>15</v>
      </c>
      <c r="B19" s="15">
        <v>30</v>
      </c>
      <c r="C19" s="15">
        <v>30</v>
      </c>
      <c r="D19" s="16">
        <f t="shared" si="0"/>
        <v>0</v>
      </c>
      <c r="E19" s="15">
        <v>30</v>
      </c>
      <c r="F19" s="15">
        <v>0.01</v>
      </c>
      <c r="G19" s="53"/>
      <c r="H19" s="54"/>
      <c r="I19" s="4"/>
    </row>
    <row r="20" spans="1:9" ht="24" customHeight="1" x14ac:dyDescent="0.2">
      <c r="A20" s="14">
        <v>16</v>
      </c>
      <c r="B20" s="15">
        <v>30</v>
      </c>
      <c r="C20" s="15">
        <v>30</v>
      </c>
      <c r="D20" s="16">
        <f t="shared" si="0"/>
        <v>0</v>
      </c>
      <c r="E20" s="15">
        <v>30</v>
      </c>
      <c r="F20" s="15">
        <v>0.01</v>
      </c>
      <c r="G20" s="53"/>
      <c r="H20" s="54"/>
      <c r="I20" s="4"/>
    </row>
    <row r="21" spans="1:9" ht="24" customHeight="1" x14ac:dyDescent="0.2">
      <c r="A21" s="14">
        <v>17</v>
      </c>
      <c r="B21" s="15">
        <v>30</v>
      </c>
      <c r="C21" s="15">
        <v>30</v>
      </c>
      <c r="D21" s="16">
        <f t="shared" si="0"/>
        <v>0</v>
      </c>
      <c r="E21" s="15">
        <v>30</v>
      </c>
      <c r="F21" s="15">
        <v>0.01</v>
      </c>
      <c r="G21" s="53"/>
      <c r="H21" s="54"/>
      <c r="I21" s="4"/>
    </row>
    <row r="22" spans="1:9" ht="24" customHeight="1" x14ac:dyDescent="0.2">
      <c r="A22" s="14">
        <v>18</v>
      </c>
      <c r="B22" s="15">
        <v>40</v>
      </c>
      <c r="C22" s="15">
        <v>40</v>
      </c>
      <c r="D22" s="16">
        <f t="shared" si="0"/>
        <v>0</v>
      </c>
      <c r="E22" s="15">
        <v>30</v>
      </c>
      <c r="F22" s="15">
        <v>0.01</v>
      </c>
      <c r="G22" s="53"/>
      <c r="H22" s="54"/>
      <c r="I22" s="4"/>
    </row>
    <row r="23" spans="1:9" ht="24" customHeight="1" x14ac:dyDescent="0.2">
      <c r="A23" s="14">
        <v>19</v>
      </c>
      <c r="B23" s="15">
        <v>40</v>
      </c>
      <c r="C23" s="15">
        <v>40</v>
      </c>
      <c r="D23" s="16">
        <f t="shared" si="0"/>
        <v>0</v>
      </c>
      <c r="E23" s="15">
        <v>30</v>
      </c>
      <c r="F23" s="15">
        <v>0.01</v>
      </c>
      <c r="G23" s="53"/>
      <c r="H23" s="54"/>
      <c r="I23" s="4"/>
    </row>
    <row r="24" spans="1:9" ht="24" customHeight="1" x14ac:dyDescent="0.2">
      <c r="A24" s="14">
        <v>20</v>
      </c>
      <c r="B24" s="15">
        <v>40</v>
      </c>
      <c r="C24" s="15">
        <v>40</v>
      </c>
      <c r="D24" s="16">
        <f t="shared" si="0"/>
        <v>0</v>
      </c>
      <c r="E24" s="15">
        <v>30</v>
      </c>
      <c r="F24" s="15">
        <v>0.01</v>
      </c>
      <c r="G24" s="53"/>
      <c r="H24" s="54"/>
      <c r="I24" s="4"/>
    </row>
    <row r="25" spans="1:9" ht="24" customHeight="1" x14ac:dyDescent="0.2">
      <c r="A25" s="14">
        <v>21</v>
      </c>
      <c r="B25" s="15">
        <v>40</v>
      </c>
      <c r="C25" s="15">
        <v>40</v>
      </c>
      <c r="D25" s="16">
        <f t="shared" si="0"/>
        <v>0</v>
      </c>
      <c r="E25" s="15">
        <v>30</v>
      </c>
      <c r="F25" s="15">
        <v>0.01</v>
      </c>
      <c r="G25" s="53"/>
      <c r="H25" s="54"/>
      <c r="I25" s="4"/>
    </row>
    <row r="26" spans="1:9" ht="24" customHeight="1" x14ac:dyDescent="0.2">
      <c r="A26" s="14">
        <v>22</v>
      </c>
      <c r="B26" s="15">
        <v>40</v>
      </c>
      <c r="C26" s="15">
        <v>40</v>
      </c>
      <c r="D26" s="16">
        <f t="shared" si="0"/>
        <v>0</v>
      </c>
      <c r="E26" s="15">
        <v>30</v>
      </c>
      <c r="F26" s="15">
        <v>0.02</v>
      </c>
      <c r="G26" s="53"/>
      <c r="H26" s="54"/>
      <c r="I26" s="4"/>
    </row>
    <row r="27" spans="1:9" ht="24" customHeight="1" x14ac:dyDescent="0.2">
      <c r="A27" s="14">
        <v>23</v>
      </c>
      <c r="B27" s="15">
        <v>40</v>
      </c>
      <c r="C27" s="15">
        <v>40</v>
      </c>
      <c r="D27" s="16">
        <f t="shared" si="0"/>
        <v>0</v>
      </c>
      <c r="E27" s="15">
        <v>30</v>
      </c>
      <c r="F27" s="15">
        <v>0.02</v>
      </c>
      <c r="G27" s="53"/>
      <c r="H27" s="54"/>
      <c r="I27" s="4"/>
    </row>
    <row r="28" spans="1:9" ht="24" customHeight="1" x14ac:dyDescent="0.2">
      <c r="A28" s="14">
        <v>24</v>
      </c>
      <c r="B28" s="15">
        <v>40</v>
      </c>
      <c r="C28" s="15">
        <v>40</v>
      </c>
      <c r="D28" s="16">
        <f t="shared" si="0"/>
        <v>0</v>
      </c>
      <c r="E28" s="15">
        <v>30</v>
      </c>
      <c r="F28" s="15">
        <v>0.02</v>
      </c>
      <c r="G28" s="53"/>
      <c r="H28" s="54"/>
      <c r="I28" s="4"/>
    </row>
    <row r="29" spans="1:9" ht="24" customHeight="1" x14ac:dyDescent="0.2">
      <c r="A29" s="14">
        <v>25</v>
      </c>
      <c r="B29" s="15">
        <v>40</v>
      </c>
      <c r="C29" s="15">
        <v>40</v>
      </c>
      <c r="D29" s="16">
        <f t="shared" si="0"/>
        <v>0</v>
      </c>
      <c r="E29" s="15">
        <v>30</v>
      </c>
      <c r="F29" s="15">
        <v>0.02</v>
      </c>
      <c r="G29" s="53"/>
      <c r="H29" s="54"/>
      <c r="I29" s="4"/>
    </row>
    <row r="30" spans="1:9" ht="24" customHeight="1" x14ac:dyDescent="0.2">
      <c r="A30" s="14">
        <v>26</v>
      </c>
      <c r="B30" s="15">
        <v>40</v>
      </c>
      <c r="C30" s="15">
        <v>40</v>
      </c>
      <c r="D30" s="16">
        <f t="shared" si="0"/>
        <v>0</v>
      </c>
      <c r="E30" s="15">
        <v>30</v>
      </c>
      <c r="F30" s="15">
        <v>0.01</v>
      </c>
      <c r="G30" s="53"/>
      <c r="H30" s="54"/>
      <c r="I30" s="4"/>
    </row>
    <row r="31" spans="1:9" ht="24" customHeight="1" x14ac:dyDescent="0.2">
      <c r="A31" s="14">
        <v>27</v>
      </c>
      <c r="B31" s="15">
        <v>40</v>
      </c>
      <c r="C31" s="15">
        <v>40</v>
      </c>
      <c r="D31" s="16">
        <f t="shared" si="0"/>
        <v>0</v>
      </c>
      <c r="E31" s="15">
        <v>30</v>
      </c>
      <c r="F31" s="15">
        <v>0.02</v>
      </c>
      <c r="G31" s="53"/>
      <c r="H31" s="54"/>
      <c r="I31" s="4"/>
    </row>
    <row r="32" spans="1:9" ht="24" customHeight="1" x14ac:dyDescent="0.2">
      <c r="A32" s="14">
        <v>28</v>
      </c>
      <c r="B32" s="15">
        <v>40</v>
      </c>
      <c r="C32" s="15">
        <v>40</v>
      </c>
      <c r="D32" s="16" t="s">
        <v>57</v>
      </c>
      <c r="E32" s="15">
        <v>30</v>
      </c>
      <c r="F32" s="15">
        <v>0.02</v>
      </c>
      <c r="G32" s="53"/>
      <c r="H32" s="54"/>
      <c r="I32" s="4"/>
    </row>
    <row r="33" spans="1:9" ht="24" customHeight="1" x14ac:dyDescent="0.2">
      <c r="A33" s="14">
        <v>29</v>
      </c>
      <c r="B33" s="15">
        <v>40</v>
      </c>
      <c r="C33" s="15">
        <v>40</v>
      </c>
      <c r="D33" s="16">
        <f t="shared" si="0"/>
        <v>0</v>
      </c>
      <c r="E33" s="15">
        <v>30</v>
      </c>
      <c r="F33" s="15">
        <v>0.02</v>
      </c>
      <c r="G33" s="53"/>
      <c r="H33" s="54"/>
      <c r="I33" s="4"/>
    </row>
    <row r="34" spans="1:9" ht="24" customHeight="1" x14ac:dyDescent="0.2">
      <c r="A34" s="14">
        <v>30</v>
      </c>
      <c r="B34" s="15">
        <v>40</v>
      </c>
      <c r="C34" s="15">
        <v>40</v>
      </c>
      <c r="D34" s="16">
        <f t="shared" si="0"/>
        <v>0</v>
      </c>
      <c r="E34" s="15">
        <v>30</v>
      </c>
      <c r="F34" s="15">
        <v>0.01</v>
      </c>
      <c r="G34" s="53"/>
      <c r="H34" s="54"/>
      <c r="I34" s="4"/>
    </row>
    <row r="35" spans="1:9" ht="24" customHeight="1" x14ac:dyDescent="0.2">
      <c r="A35" s="14">
        <v>31</v>
      </c>
      <c r="B35" s="15"/>
      <c r="C35" s="15"/>
      <c r="D35" s="16" t="str">
        <f t="shared" si="0"/>
        <v/>
      </c>
      <c r="E35" s="15">
        <v>30</v>
      </c>
      <c r="F35" s="15"/>
      <c r="G35" s="53"/>
      <c r="H35" s="54"/>
      <c r="I35" s="4"/>
    </row>
    <row r="36" spans="1:9" ht="24" customHeight="1" x14ac:dyDescent="0.25">
      <c r="A36" s="76" t="s">
        <v>17</v>
      </c>
      <c r="B36" s="77"/>
      <c r="C36" s="77"/>
      <c r="D36" s="77"/>
      <c r="E36" s="78"/>
      <c r="F36" s="76" t="s">
        <v>18</v>
      </c>
      <c r="G36" s="77"/>
      <c r="H36" s="78"/>
      <c r="I36" s="4"/>
    </row>
    <row r="37" spans="1:9" ht="28.5" customHeight="1" x14ac:dyDescent="0.25">
      <c r="A37" s="66" t="s">
        <v>19</v>
      </c>
      <c r="B37" s="67"/>
      <c r="C37" s="67"/>
      <c r="D37" s="67"/>
      <c r="E37" s="17" t="s">
        <v>54</v>
      </c>
      <c r="F37" s="18" t="s">
        <v>21</v>
      </c>
      <c r="G37" s="66" t="s">
        <v>22</v>
      </c>
      <c r="H37" s="81"/>
      <c r="I37" s="4"/>
    </row>
    <row r="38" spans="1:9" ht="24" customHeight="1" x14ac:dyDescent="0.25">
      <c r="A38" s="79" t="s">
        <v>23</v>
      </c>
      <c r="B38" s="80"/>
      <c r="C38" s="80"/>
      <c r="D38" s="80"/>
      <c r="E38" s="19" t="s">
        <v>54</v>
      </c>
      <c r="F38" s="20" t="s">
        <v>53</v>
      </c>
      <c r="G38" s="72" t="s">
        <v>53</v>
      </c>
      <c r="H38" s="73"/>
      <c r="I38" s="4"/>
    </row>
    <row r="39" spans="1:9" ht="24" customHeight="1" x14ac:dyDescent="0.25">
      <c r="A39" s="91" t="s">
        <v>24</v>
      </c>
      <c r="B39" s="92"/>
      <c r="C39" s="92"/>
      <c r="D39" s="92"/>
      <c r="E39" s="93"/>
      <c r="F39" s="88" t="s">
        <v>58</v>
      </c>
      <c r="G39" s="89"/>
      <c r="H39" s="90"/>
      <c r="I39" s="4"/>
    </row>
    <row r="40" spans="1:9" ht="24" customHeight="1" x14ac:dyDescent="0.25">
      <c r="A40" s="57" t="s">
        <v>25</v>
      </c>
      <c r="B40" s="58"/>
      <c r="C40" s="58"/>
      <c r="D40" s="58"/>
      <c r="E40" s="59"/>
      <c r="F40" s="88" t="s">
        <v>26</v>
      </c>
      <c r="G40" s="90"/>
      <c r="H40" s="21" t="s">
        <v>59</v>
      </c>
      <c r="I40" s="4"/>
    </row>
    <row r="41" spans="1:9" ht="27.75" customHeight="1" x14ac:dyDescent="0.25">
      <c r="A41" s="60" t="s">
        <v>27</v>
      </c>
      <c r="B41" s="61"/>
      <c r="C41" s="61"/>
      <c r="D41" s="61"/>
      <c r="E41" s="62"/>
      <c r="F41" s="88" t="s">
        <v>55</v>
      </c>
      <c r="G41" s="90"/>
      <c r="H41" s="21"/>
      <c r="I41" s="4"/>
    </row>
    <row r="42" spans="1:9" ht="24" customHeight="1" x14ac:dyDescent="0.2">
      <c r="A42" s="82" t="s">
        <v>28</v>
      </c>
      <c r="B42" s="83"/>
      <c r="C42" s="83"/>
      <c r="D42" s="83"/>
      <c r="E42" s="83"/>
      <c r="F42" s="84"/>
      <c r="G42" s="84"/>
      <c r="H42" s="84"/>
      <c r="I42" s="85"/>
    </row>
    <row r="43" spans="1:9" ht="24" customHeight="1" x14ac:dyDescent="0.2">
      <c r="A43" s="87" t="s">
        <v>29</v>
      </c>
      <c r="B43" s="85"/>
      <c r="C43" s="85"/>
      <c r="D43" s="85"/>
      <c r="E43" s="85"/>
      <c r="F43" s="85"/>
      <c r="G43" s="85"/>
      <c r="H43" s="85"/>
      <c r="I43" s="85"/>
    </row>
    <row r="44" spans="1:9" ht="24" customHeight="1" x14ac:dyDescent="0.2">
      <c r="A44" s="63" t="s">
        <v>30</v>
      </c>
      <c r="B44" s="64"/>
      <c r="C44" s="64"/>
      <c r="D44" s="64"/>
      <c r="E44" s="64"/>
      <c r="F44" s="64"/>
      <c r="G44" s="64"/>
      <c r="H44" s="65"/>
      <c r="I44" s="22"/>
    </row>
    <row r="45" spans="1:9" ht="24" customHeight="1" x14ac:dyDescent="0.2">
      <c r="A45" s="51" t="s">
        <v>0</v>
      </c>
      <c r="B45" s="52"/>
      <c r="C45" s="52"/>
      <c r="D45" s="52"/>
      <c r="E45" s="52"/>
      <c r="F45" s="52"/>
      <c r="G45" s="86"/>
      <c r="H45" s="23" t="s">
        <v>31</v>
      </c>
      <c r="I45" s="24"/>
    </row>
    <row r="46" spans="1:9" ht="41.45" customHeight="1" x14ac:dyDescent="0.2">
      <c r="A46" s="25" t="s">
        <v>5</v>
      </c>
      <c r="B46" s="48" t="s">
        <v>56</v>
      </c>
      <c r="C46" s="49"/>
      <c r="D46" s="7" t="s">
        <v>32</v>
      </c>
      <c r="E46" s="9" t="s">
        <v>8</v>
      </c>
      <c r="F46" s="26" t="s">
        <v>4</v>
      </c>
      <c r="G46" s="8"/>
      <c r="H46" s="27" t="s">
        <v>33</v>
      </c>
      <c r="I46" s="28">
        <v>0.5</v>
      </c>
    </row>
    <row r="47" spans="1:9" ht="24" customHeight="1" x14ac:dyDescent="0.2">
      <c r="A47" s="29"/>
      <c r="B47" s="30"/>
      <c r="C47" s="30"/>
      <c r="D47" s="30"/>
      <c r="E47" s="30"/>
      <c r="F47" s="30"/>
      <c r="G47" s="30"/>
      <c r="H47" s="30"/>
      <c r="I47" s="30"/>
    </row>
    <row r="48" spans="1:9" ht="66.75" customHeight="1" x14ac:dyDescent="0.25">
      <c r="A48" s="12" t="s">
        <v>34</v>
      </c>
      <c r="B48" s="31" t="s">
        <v>35</v>
      </c>
      <c r="C48" s="13" t="s">
        <v>36</v>
      </c>
      <c r="D48" s="13" t="s">
        <v>37</v>
      </c>
      <c r="E48" s="13" t="s">
        <v>38</v>
      </c>
      <c r="F48" s="13" t="s">
        <v>39</v>
      </c>
      <c r="G48" s="13" t="s">
        <v>40</v>
      </c>
      <c r="H48" s="13" t="s">
        <v>41</v>
      </c>
      <c r="I48" s="13" t="s">
        <v>42</v>
      </c>
    </row>
    <row r="49" spans="1:9" ht="24" customHeight="1" x14ac:dyDescent="0.2">
      <c r="A49" s="32"/>
      <c r="B49" s="12" t="s">
        <v>43</v>
      </c>
      <c r="C49" s="12" t="s">
        <v>44</v>
      </c>
      <c r="D49" s="33" t="s">
        <v>45</v>
      </c>
      <c r="E49" s="12" t="s">
        <v>46</v>
      </c>
      <c r="F49" s="34"/>
      <c r="G49" s="12" t="s">
        <v>47</v>
      </c>
      <c r="H49" s="12" t="s">
        <v>20</v>
      </c>
      <c r="I49" s="12" t="s">
        <v>48</v>
      </c>
    </row>
    <row r="50" spans="1:9" ht="24" customHeight="1" x14ac:dyDescent="0.2">
      <c r="A50" s="14">
        <v>1</v>
      </c>
      <c r="B50" s="35">
        <v>0.7</v>
      </c>
      <c r="C50" s="35">
        <v>104</v>
      </c>
      <c r="D50" s="36">
        <f t="shared" ref="D50:D80" si="1">IF(B50="","",B50*C50)</f>
        <v>72.8</v>
      </c>
      <c r="E50" s="36">
        <v>13.1</v>
      </c>
      <c r="F50" s="15">
        <v>7.5</v>
      </c>
      <c r="G50" s="36">
        <f t="shared" ref="G50:G80" si="2">IF(B50="","",IF(E50&lt;12.5,(0.353*$I$46)*(12.006+EXP(2.46-0.073*E50+0.125*B50+0.389*F50)),(0.361*$I$46)*(-2.261+EXP(2.69-0.065*E50+0.111*B50+0.361*F50))))</f>
        <v>17.979470641701898</v>
      </c>
      <c r="H50" s="16" t="str">
        <f t="shared" ref="H50:H80" si="3">IF(D50="","",IF(D50&gt;=G50,"YES","NO"))</f>
        <v>YES</v>
      </c>
      <c r="I50" s="35"/>
    </row>
    <row r="51" spans="1:9" ht="24" customHeight="1" x14ac:dyDescent="0.2">
      <c r="A51" s="14">
        <v>2</v>
      </c>
      <c r="B51" s="37">
        <v>0.7</v>
      </c>
      <c r="C51" s="37">
        <v>104</v>
      </c>
      <c r="D51" s="16">
        <f t="shared" si="1"/>
        <v>72.8</v>
      </c>
      <c r="E51" s="36">
        <v>13.6</v>
      </c>
      <c r="F51" s="15">
        <v>7.4</v>
      </c>
      <c r="G51" s="16">
        <f t="shared" si="2"/>
        <v>16.760375582790545</v>
      </c>
      <c r="H51" s="16" t="str">
        <f t="shared" si="3"/>
        <v>YES</v>
      </c>
      <c r="I51" s="37"/>
    </row>
    <row r="52" spans="1:9" ht="24" customHeight="1" x14ac:dyDescent="0.2">
      <c r="A52" s="14">
        <v>3</v>
      </c>
      <c r="B52" s="37">
        <v>0.6</v>
      </c>
      <c r="C52" s="37">
        <v>104</v>
      </c>
      <c r="D52" s="16">
        <f t="shared" si="1"/>
        <v>62.4</v>
      </c>
      <c r="E52" s="36">
        <v>12.5</v>
      </c>
      <c r="F52" s="15">
        <v>7.06</v>
      </c>
      <c r="G52" s="16">
        <f t="shared" si="2"/>
        <v>15.722770329373224</v>
      </c>
      <c r="H52" s="16" t="str">
        <f t="shared" si="3"/>
        <v>YES</v>
      </c>
      <c r="I52" s="37"/>
    </row>
    <row r="53" spans="1:9" ht="24" customHeight="1" x14ac:dyDescent="0.2">
      <c r="A53" s="14">
        <v>4</v>
      </c>
      <c r="B53" s="37">
        <v>0.4</v>
      </c>
      <c r="C53" s="37">
        <v>104</v>
      </c>
      <c r="D53" s="16">
        <f t="shared" si="1"/>
        <v>41.6</v>
      </c>
      <c r="E53" s="36">
        <v>13</v>
      </c>
      <c r="F53" s="15">
        <v>7.43</v>
      </c>
      <c r="G53" s="16">
        <f t="shared" si="2"/>
        <v>17.046529201689573</v>
      </c>
      <c r="H53" s="16" t="str">
        <f t="shared" si="3"/>
        <v>YES</v>
      </c>
      <c r="I53" s="37"/>
    </row>
    <row r="54" spans="1:9" ht="24" customHeight="1" x14ac:dyDescent="0.2">
      <c r="A54" s="14">
        <v>5</v>
      </c>
      <c r="B54" s="37">
        <v>0.8</v>
      </c>
      <c r="C54" s="37">
        <v>104</v>
      </c>
      <c r="D54" s="16">
        <f t="shared" si="1"/>
        <v>83.2</v>
      </c>
      <c r="E54" s="36">
        <v>12.8</v>
      </c>
      <c r="F54" s="15">
        <v>7.55</v>
      </c>
      <c r="G54" s="16">
        <f t="shared" si="2"/>
        <v>18.896143744389835</v>
      </c>
      <c r="H54" s="16" t="str">
        <f t="shared" si="3"/>
        <v>YES</v>
      </c>
      <c r="I54" s="37"/>
    </row>
    <row r="55" spans="1:9" ht="24" customHeight="1" x14ac:dyDescent="0.2">
      <c r="A55" s="14">
        <v>6</v>
      </c>
      <c r="B55" s="37">
        <v>1</v>
      </c>
      <c r="C55" s="37">
        <v>104</v>
      </c>
      <c r="D55" s="16">
        <f t="shared" si="1"/>
        <v>104</v>
      </c>
      <c r="E55" s="36">
        <v>12.5</v>
      </c>
      <c r="F55" s="15">
        <v>7.23</v>
      </c>
      <c r="G55" s="16">
        <f t="shared" si="2"/>
        <v>17.522431194528039</v>
      </c>
      <c r="H55" s="16" t="str">
        <f t="shared" si="3"/>
        <v>YES</v>
      </c>
      <c r="I55" s="37"/>
    </row>
    <row r="56" spans="1:9" ht="24" customHeight="1" x14ac:dyDescent="0.2">
      <c r="A56" s="14">
        <v>7</v>
      </c>
      <c r="B56" s="37">
        <v>0.9</v>
      </c>
      <c r="C56" s="37">
        <v>104</v>
      </c>
      <c r="D56" s="16">
        <f t="shared" si="1"/>
        <v>93.600000000000009</v>
      </c>
      <c r="E56" s="36">
        <v>13.8</v>
      </c>
      <c r="F56" s="15">
        <v>7.13</v>
      </c>
      <c r="G56" s="16">
        <f t="shared" si="2"/>
        <v>15.309872938687967</v>
      </c>
      <c r="H56" s="16" t="str">
        <f t="shared" si="3"/>
        <v>YES</v>
      </c>
      <c r="I56" s="37"/>
    </row>
    <row r="57" spans="1:9" ht="24" customHeight="1" x14ac:dyDescent="0.2">
      <c r="A57" s="14">
        <v>8</v>
      </c>
      <c r="B57" s="37">
        <v>0.8</v>
      </c>
      <c r="C57" s="37">
        <v>104</v>
      </c>
      <c r="D57" s="16">
        <f t="shared" si="1"/>
        <v>83.2</v>
      </c>
      <c r="E57" s="36">
        <v>12.5</v>
      </c>
      <c r="F57" s="15">
        <v>7.43</v>
      </c>
      <c r="G57" s="16">
        <f t="shared" si="2"/>
        <v>18.441749725822483</v>
      </c>
      <c r="H57" s="16" t="str">
        <f t="shared" si="3"/>
        <v>YES</v>
      </c>
      <c r="I57" s="37"/>
    </row>
    <row r="58" spans="1:9" ht="24" customHeight="1" x14ac:dyDescent="0.2">
      <c r="A58" s="14">
        <v>9</v>
      </c>
      <c r="B58" s="37">
        <v>0.9</v>
      </c>
      <c r="C58" s="37">
        <v>104</v>
      </c>
      <c r="D58" s="16">
        <f t="shared" si="1"/>
        <v>93.600000000000009</v>
      </c>
      <c r="E58" s="36">
        <v>11.7</v>
      </c>
      <c r="F58" s="15">
        <v>7.25</v>
      </c>
      <c r="G58" s="16">
        <f t="shared" si="2"/>
        <v>18.63317610772841</v>
      </c>
      <c r="H58" s="16" t="str">
        <f t="shared" si="3"/>
        <v>YES</v>
      </c>
      <c r="I58" s="37"/>
    </row>
    <row r="59" spans="1:9" ht="24" customHeight="1" x14ac:dyDescent="0.2">
      <c r="A59" s="14">
        <v>10</v>
      </c>
      <c r="B59" s="37">
        <v>1</v>
      </c>
      <c r="C59" s="37">
        <v>104</v>
      </c>
      <c r="D59" s="16">
        <f t="shared" si="1"/>
        <v>104</v>
      </c>
      <c r="E59" s="36">
        <v>11.7</v>
      </c>
      <c r="F59" s="15">
        <v>7.26</v>
      </c>
      <c r="G59" s="16">
        <f t="shared" si="2"/>
        <v>18.90607276620073</v>
      </c>
      <c r="H59" s="16" t="str">
        <f t="shared" si="3"/>
        <v>YES</v>
      </c>
      <c r="I59" s="37"/>
    </row>
    <row r="60" spans="1:9" ht="24" customHeight="1" x14ac:dyDescent="0.2">
      <c r="A60" s="14">
        <v>11</v>
      </c>
      <c r="B60" s="37">
        <v>1.1000000000000001</v>
      </c>
      <c r="C60" s="37">
        <v>104</v>
      </c>
      <c r="D60" s="16">
        <f t="shared" si="1"/>
        <v>114.4</v>
      </c>
      <c r="E60" s="36">
        <v>13.1</v>
      </c>
      <c r="F60" s="15">
        <v>7.34</v>
      </c>
      <c r="G60" s="16">
        <f t="shared" si="2"/>
        <v>17.735446270091369</v>
      </c>
      <c r="H60" s="16" t="str">
        <f t="shared" si="3"/>
        <v>YES</v>
      </c>
      <c r="I60" s="37"/>
    </row>
    <row r="61" spans="1:9" ht="24" customHeight="1" x14ac:dyDescent="0.2">
      <c r="A61" s="14">
        <v>12</v>
      </c>
      <c r="B61" s="37">
        <v>1.2</v>
      </c>
      <c r="C61" s="37">
        <v>104</v>
      </c>
      <c r="D61" s="16">
        <f t="shared" si="1"/>
        <v>124.8</v>
      </c>
      <c r="E61" s="36">
        <v>13.4</v>
      </c>
      <c r="F61" s="15">
        <v>7.15</v>
      </c>
      <c r="G61" s="16">
        <f t="shared" si="2"/>
        <v>16.39099261195221</v>
      </c>
      <c r="H61" s="16" t="str">
        <f t="shared" si="3"/>
        <v>YES</v>
      </c>
      <c r="I61" s="37"/>
    </row>
    <row r="62" spans="1:9" ht="24" customHeight="1" x14ac:dyDescent="0.2">
      <c r="A62" s="14">
        <v>13</v>
      </c>
      <c r="B62" s="37">
        <v>1.2</v>
      </c>
      <c r="C62" s="37">
        <v>104</v>
      </c>
      <c r="D62" s="16">
        <f t="shared" si="1"/>
        <v>124.8</v>
      </c>
      <c r="E62" s="36">
        <v>13.6</v>
      </c>
      <c r="F62" s="15">
        <v>7.15</v>
      </c>
      <c r="G62" s="16">
        <f t="shared" si="2"/>
        <v>16.174017664377971</v>
      </c>
      <c r="H62" s="16" t="str">
        <f t="shared" si="3"/>
        <v>YES</v>
      </c>
      <c r="I62" s="37"/>
    </row>
    <row r="63" spans="1:9" ht="24" customHeight="1" x14ac:dyDescent="0.2">
      <c r="A63" s="14">
        <v>14</v>
      </c>
      <c r="B63" s="37">
        <v>1.2</v>
      </c>
      <c r="C63" s="37">
        <v>104</v>
      </c>
      <c r="D63" s="16">
        <f t="shared" si="1"/>
        <v>124.8</v>
      </c>
      <c r="E63" s="36">
        <v>12.6</v>
      </c>
      <c r="F63" s="15">
        <v>7.24</v>
      </c>
      <c r="G63" s="16">
        <f t="shared" si="2"/>
        <v>17.872034511515619</v>
      </c>
      <c r="H63" s="16" t="str">
        <f t="shared" si="3"/>
        <v>YES</v>
      </c>
      <c r="I63" s="37"/>
    </row>
    <row r="64" spans="1:9" ht="24" customHeight="1" x14ac:dyDescent="0.2">
      <c r="A64" s="14">
        <v>15</v>
      </c>
      <c r="B64" s="37">
        <v>1.3</v>
      </c>
      <c r="C64" s="37">
        <v>104</v>
      </c>
      <c r="D64" s="16">
        <f t="shared" si="1"/>
        <v>135.20000000000002</v>
      </c>
      <c r="E64" s="36">
        <v>12.4</v>
      </c>
      <c r="F64" s="15">
        <v>7.32</v>
      </c>
      <c r="G64" s="16">
        <f t="shared" si="2"/>
        <v>19.070377143673706</v>
      </c>
      <c r="H64" s="16" t="str">
        <f t="shared" si="3"/>
        <v>YES</v>
      </c>
      <c r="I64" s="37"/>
    </row>
    <row r="65" spans="1:9" ht="24" customHeight="1" x14ac:dyDescent="0.2">
      <c r="A65" s="14">
        <v>16</v>
      </c>
      <c r="B65" s="37">
        <v>1</v>
      </c>
      <c r="C65" s="37">
        <v>104</v>
      </c>
      <c r="D65" s="16">
        <f t="shared" si="1"/>
        <v>104</v>
      </c>
      <c r="E65" s="36">
        <v>12.8</v>
      </c>
      <c r="F65" s="15">
        <v>7.4</v>
      </c>
      <c r="G65" s="16">
        <f t="shared" si="2"/>
        <v>18.289121636057491</v>
      </c>
      <c r="H65" s="16" t="str">
        <f t="shared" si="3"/>
        <v>YES</v>
      </c>
      <c r="I65" s="37"/>
    </row>
    <row r="66" spans="1:9" ht="24" customHeight="1" x14ac:dyDescent="0.2">
      <c r="A66" s="14">
        <v>17</v>
      </c>
      <c r="B66" s="37">
        <v>0.8</v>
      </c>
      <c r="C66" s="37">
        <v>104</v>
      </c>
      <c r="D66" s="16">
        <f t="shared" si="1"/>
        <v>83.2</v>
      </c>
      <c r="E66" s="36">
        <v>12.5</v>
      </c>
      <c r="F66" s="15">
        <v>7.13</v>
      </c>
      <c r="G66" s="16">
        <f t="shared" si="2"/>
        <v>16.506968942467253</v>
      </c>
      <c r="H66" s="16" t="str">
        <f t="shared" si="3"/>
        <v>YES</v>
      </c>
      <c r="I66" s="37"/>
    </row>
    <row r="67" spans="1:9" ht="24" customHeight="1" x14ac:dyDescent="0.2">
      <c r="A67" s="14">
        <v>18</v>
      </c>
      <c r="B67" s="37">
        <v>0.8</v>
      </c>
      <c r="C67" s="37">
        <v>104</v>
      </c>
      <c r="D67" s="16">
        <f t="shared" si="1"/>
        <v>83.2</v>
      </c>
      <c r="E67" s="36">
        <v>11.7</v>
      </c>
      <c r="F67" s="15">
        <v>7.34</v>
      </c>
      <c r="G67" s="16">
        <f t="shared" si="2"/>
        <v>19.009124306518988</v>
      </c>
      <c r="H67" s="16" t="str">
        <f t="shared" si="3"/>
        <v>YES</v>
      </c>
      <c r="I67" s="37"/>
    </row>
    <row r="68" spans="1:9" ht="24" customHeight="1" x14ac:dyDescent="0.2">
      <c r="A68" s="14">
        <v>19</v>
      </c>
      <c r="B68" s="37">
        <v>1.2</v>
      </c>
      <c r="C68" s="37">
        <v>104</v>
      </c>
      <c r="D68" s="16">
        <f t="shared" si="1"/>
        <v>124.8</v>
      </c>
      <c r="E68" s="36">
        <v>8</v>
      </c>
      <c r="F68" s="15">
        <v>7.13</v>
      </c>
      <c r="G68" s="16">
        <f t="shared" si="2"/>
        <v>23.556427641372068</v>
      </c>
      <c r="H68" s="16" t="str">
        <f t="shared" si="3"/>
        <v>YES</v>
      </c>
      <c r="I68" s="37"/>
    </row>
    <row r="69" spans="1:9" ht="24" customHeight="1" x14ac:dyDescent="0.2">
      <c r="A69" s="14">
        <v>20</v>
      </c>
      <c r="B69" s="37">
        <v>0.8</v>
      </c>
      <c r="C69" s="37">
        <v>104</v>
      </c>
      <c r="D69" s="16">
        <f t="shared" si="1"/>
        <v>83.2</v>
      </c>
      <c r="E69" s="36">
        <v>10.3</v>
      </c>
      <c r="F69" s="15">
        <v>7.23</v>
      </c>
      <c r="G69" s="16">
        <f t="shared" si="2"/>
        <v>20.042969388600223</v>
      </c>
      <c r="H69" s="16" t="str">
        <f t="shared" si="3"/>
        <v>YES</v>
      </c>
      <c r="I69" s="37"/>
    </row>
    <row r="70" spans="1:9" ht="24" customHeight="1" x14ac:dyDescent="0.2">
      <c r="A70" s="14">
        <v>21</v>
      </c>
      <c r="B70" s="37">
        <v>0.8</v>
      </c>
      <c r="C70" s="37">
        <v>104</v>
      </c>
      <c r="D70" s="16">
        <f t="shared" si="1"/>
        <v>83.2</v>
      </c>
      <c r="E70" s="36">
        <v>9.3000000000000007</v>
      </c>
      <c r="F70" s="15">
        <v>7.32</v>
      </c>
      <c r="G70" s="16">
        <f t="shared" si="2"/>
        <v>22.087350638847127</v>
      </c>
      <c r="H70" s="16" t="str">
        <f t="shared" si="3"/>
        <v>YES</v>
      </c>
      <c r="I70" s="37"/>
    </row>
    <row r="71" spans="1:9" ht="24" customHeight="1" x14ac:dyDescent="0.2">
      <c r="A71" s="14">
        <v>22</v>
      </c>
      <c r="B71" s="37">
        <v>0.8</v>
      </c>
      <c r="C71" s="37">
        <v>104</v>
      </c>
      <c r="D71" s="16">
        <f t="shared" si="1"/>
        <v>83.2</v>
      </c>
      <c r="E71" s="36">
        <v>8.1999999999999993</v>
      </c>
      <c r="F71" s="15">
        <v>7.63</v>
      </c>
      <c r="G71" s="16">
        <f t="shared" si="2"/>
        <v>26.530101646263816</v>
      </c>
      <c r="H71" s="16" t="str">
        <f t="shared" si="3"/>
        <v>YES</v>
      </c>
      <c r="I71" s="37"/>
    </row>
    <row r="72" spans="1:9" ht="24" customHeight="1" x14ac:dyDescent="0.2">
      <c r="A72" s="14">
        <v>23</v>
      </c>
      <c r="B72" s="37">
        <v>0.8</v>
      </c>
      <c r="C72" s="37">
        <v>104</v>
      </c>
      <c r="D72" s="16">
        <f t="shared" si="1"/>
        <v>83.2</v>
      </c>
      <c r="E72" s="36">
        <v>9.1999999999999993</v>
      </c>
      <c r="F72" s="15">
        <v>7.73</v>
      </c>
      <c r="G72" s="16">
        <f t="shared" si="2"/>
        <v>25.711717836518687</v>
      </c>
      <c r="H72" s="16" t="str">
        <f t="shared" si="3"/>
        <v>YES</v>
      </c>
      <c r="I72" s="37"/>
    </row>
    <row r="73" spans="1:9" ht="24" customHeight="1" x14ac:dyDescent="0.2">
      <c r="A73" s="14">
        <v>24</v>
      </c>
      <c r="B73" s="37">
        <v>0.8</v>
      </c>
      <c r="C73" s="37">
        <v>104</v>
      </c>
      <c r="D73" s="16">
        <f t="shared" si="1"/>
        <v>83.2</v>
      </c>
      <c r="E73" s="36">
        <v>9.4</v>
      </c>
      <c r="F73" s="15">
        <v>7.52</v>
      </c>
      <c r="G73" s="16">
        <f t="shared" si="2"/>
        <v>23.54592590387362</v>
      </c>
      <c r="H73" s="16" t="str">
        <f t="shared" si="3"/>
        <v>YES</v>
      </c>
      <c r="I73" s="37"/>
    </row>
    <row r="74" spans="1:9" ht="24" customHeight="1" x14ac:dyDescent="0.2">
      <c r="A74" s="14">
        <v>25</v>
      </c>
      <c r="B74" s="37">
        <v>0.8</v>
      </c>
      <c r="C74" s="37">
        <v>104</v>
      </c>
      <c r="D74" s="16">
        <f t="shared" si="1"/>
        <v>83.2</v>
      </c>
      <c r="E74" s="36">
        <v>8.6999999999999993</v>
      </c>
      <c r="F74" s="15">
        <v>7.6</v>
      </c>
      <c r="G74" s="16">
        <f t="shared" si="2"/>
        <v>25.382093471913763</v>
      </c>
      <c r="H74" s="16" t="str">
        <f t="shared" si="3"/>
        <v>YES</v>
      </c>
      <c r="I74" s="37"/>
    </row>
    <row r="75" spans="1:9" ht="24" customHeight="1" x14ac:dyDescent="0.2">
      <c r="A75" s="14">
        <v>26</v>
      </c>
      <c r="B75" s="37">
        <v>0.8</v>
      </c>
      <c r="C75" s="37">
        <v>104</v>
      </c>
      <c r="D75" s="16">
        <f t="shared" si="1"/>
        <v>83.2</v>
      </c>
      <c r="E75" s="36">
        <v>9.5</v>
      </c>
      <c r="F75" s="15">
        <v>7.11</v>
      </c>
      <c r="G75" s="16">
        <f t="shared" si="2"/>
        <v>20.254273441410735</v>
      </c>
      <c r="H75" s="16" t="str">
        <f t="shared" si="3"/>
        <v>YES</v>
      </c>
      <c r="I75" s="37"/>
    </row>
    <row r="76" spans="1:9" ht="24" customHeight="1" x14ac:dyDescent="0.2">
      <c r="A76" s="14">
        <v>27</v>
      </c>
      <c r="B76" s="37">
        <v>0.8</v>
      </c>
      <c r="C76" s="37">
        <v>104</v>
      </c>
      <c r="D76" s="16">
        <f t="shared" si="1"/>
        <v>83.2</v>
      </c>
      <c r="E76" s="36">
        <v>9.8000000000000007</v>
      </c>
      <c r="F76" s="15">
        <v>7.5</v>
      </c>
      <c r="G76" s="16">
        <f t="shared" si="2"/>
        <v>22.768032265899024</v>
      </c>
      <c r="H76" s="16" t="str">
        <f t="shared" si="3"/>
        <v>YES</v>
      </c>
      <c r="I76" s="37"/>
    </row>
    <row r="77" spans="1:9" ht="24" customHeight="1" x14ac:dyDescent="0.2">
      <c r="A77" s="14">
        <v>28</v>
      </c>
      <c r="B77" s="37">
        <v>0.8</v>
      </c>
      <c r="C77" s="37">
        <v>104</v>
      </c>
      <c r="D77" s="16">
        <f t="shared" si="1"/>
        <v>83.2</v>
      </c>
      <c r="E77" s="36">
        <v>9.9</v>
      </c>
      <c r="F77" s="15">
        <v>7.5</v>
      </c>
      <c r="G77" s="16">
        <f t="shared" si="2"/>
        <v>22.61784361659009</v>
      </c>
      <c r="H77" s="16" t="str">
        <f t="shared" si="3"/>
        <v>YES</v>
      </c>
      <c r="I77" s="37"/>
    </row>
    <row r="78" spans="1:9" ht="24" customHeight="1" x14ac:dyDescent="0.2">
      <c r="A78" s="14">
        <v>29</v>
      </c>
      <c r="B78" s="37">
        <v>0.8</v>
      </c>
      <c r="C78" s="37">
        <v>104</v>
      </c>
      <c r="D78" s="16">
        <f t="shared" si="1"/>
        <v>83.2</v>
      </c>
      <c r="E78" s="36">
        <v>9.6999999999999993</v>
      </c>
      <c r="F78" s="15">
        <v>7.5</v>
      </c>
      <c r="G78" s="16">
        <f t="shared" si="2"/>
        <v>22.919321303879908</v>
      </c>
      <c r="H78" s="16" t="str">
        <f t="shared" si="3"/>
        <v>YES</v>
      </c>
      <c r="I78" s="37"/>
    </row>
    <row r="79" spans="1:9" ht="24" customHeight="1" x14ac:dyDescent="0.2">
      <c r="A79" s="14">
        <v>30</v>
      </c>
      <c r="B79" s="37">
        <v>0.8</v>
      </c>
      <c r="C79" s="37">
        <v>104</v>
      </c>
      <c r="D79" s="16">
        <f t="shared" si="1"/>
        <v>83.2</v>
      </c>
      <c r="E79" s="36">
        <v>9.8000000000000007</v>
      </c>
      <c r="F79" s="15">
        <v>7.6</v>
      </c>
      <c r="G79" s="16">
        <f t="shared" si="2"/>
        <v>23.587105007618433</v>
      </c>
      <c r="H79" s="16" t="str">
        <f t="shared" si="3"/>
        <v>YES</v>
      </c>
      <c r="I79" s="37"/>
    </row>
    <row r="80" spans="1:9" ht="24" customHeight="1" x14ac:dyDescent="0.2">
      <c r="A80" s="14">
        <v>31</v>
      </c>
      <c r="B80" s="37"/>
      <c r="C80" s="37">
        <v>104</v>
      </c>
      <c r="D80" s="16" t="str">
        <f t="shared" si="1"/>
        <v/>
      </c>
      <c r="E80" s="36">
        <v>12.8</v>
      </c>
      <c r="F80" s="15"/>
      <c r="G80" s="16" t="str">
        <f t="shared" si="2"/>
        <v/>
      </c>
      <c r="H80" s="16" t="str">
        <f t="shared" si="3"/>
        <v/>
      </c>
      <c r="I80" s="37"/>
    </row>
    <row r="81" spans="1:9" ht="24" customHeight="1" x14ac:dyDescent="0.2">
      <c r="A81" s="38" t="s">
        <v>49</v>
      </c>
      <c r="B81" s="39"/>
      <c r="C81" s="39"/>
      <c r="D81" s="40"/>
      <c r="E81" s="41"/>
      <c r="F81" s="42"/>
      <c r="G81" s="41"/>
      <c r="H81" s="55" t="s">
        <v>50</v>
      </c>
      <c r="I81" s="56"/>
    </row>
    <row r="82" spans="1:9" ht="24" customHeight="1" x14ac:dyDescent="0.2">
      <c r="A82" s="74" t="s">
        <v>51</v>
      </c>
      <c r="B82" s="75"/>
      <c r="C82" s="75"/>
      <c r="D82" s="75"/>
      <c r="E82" s="75"/>
      <c r="F82" s="75"/>
      <c r="G82" s="75"/>
      <c r="H82" s="75"/>
      <c r="I82" s="75"/>
    </row>
    <row r="83" spans="1:9" ht="24" customHeight="1" x14ac:dyDescent="0.25">
      <c r="A83" s="46" t="s">
        <v>52</v>
      </c>
      <c r="B83" s="47"/>
      <c r="C83" s="47"/>
      <c r="D83" s="47"/>
      <c r="E83" s="47"/>
      <c r="F83" s="47"/>
      <c r="G83" s="47"/>
      <c r="H83" s="47"/>
      <c r="I83" s="43"/>
    </row>
  </sheetData>
  <mergeCells count="55"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  <mergeCell ref="G16:H16"/>
    <mergeCell ref="G17:H17"/>
    <mergeCell ref="G38:H38"/>
    <mergeCell ref="G22:H22"/>
    <mergeCell ref="G23:H23"/>
    <mergeCell ref="G18:H18"/>
    <mergeCell ref="G24:H24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</mergeCells>
  <pageMargins left="0.28000000000000003" right="0.28000000000000003" top="0.5" bottom="0.5" header="0.5" footer="0.5"/>
  <pageSetup scale="68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5546875" defaultRowHeight="12.75" customHeight="1" x14ac:dyDescent="0.2"/>
  <cols>
    <col min="1" max="6" width="8.85546875" style="44" customWidth="1"/>
    <col min="7" max="16384" width="8.85546875" style="44"/>
  </cols>
  <sheetData>
    <row r="1" spans="1:5" ht="13.7" customHeight="1" x14ac:dyDescent="0.2">
      <c r="A1" s="43"/>
      <c r="B1" s="43"/>
      <c r="C1" s="43"/>
      <c r="D1" s="43"/>
      <c r="E1" s="43"/>
    </row>
    <row r="2" spans="1:5" ht="13.7" customHeight="1" x14ac:dyDescent="0.2">
      <c r="A2" s="43"/>
      <c r="B2" s="43"/>
      <c r="C2" s="43"/>
      <c r="D2" s="43"/>
      <c r="E2" s="43"/>
    </row>
    <row r="3" spans="1:5" ht="13.7" customHeight="1" x14ac:dyDescent="0.2">
      <c r="A3" s="43"/>
      <c r="B3" s="43"/>
      <c r="C3" s="43"/>
      <c r="D3" s="43"/>
      <c r="E3" s="43"/>
    </row>
    <row r="4" spans="1:5" ht="13.7" customHeight="1" x14ac:dyDescent="0.2">
      <c r="A4" s="43"/>
      <c r="B4" s="43"/>
      <c r="C4" s="43"/>
      <c r="D4" s="43"/>
      <c r="E4" s="43"/>
    </row>
    <row r="5" spans="1:5" ht="13.7" customHeight="1" x14ac:dyDescent="0.2">
      <c r="A5" s="43"/>
      <c r="B5" s="43"/>
      <c r="C5" s="43"/>
      <c r="D5" s="43"/>
      <c r="E5" s="43"/>
    </row>
    <row r="6" spans="1:5" ht="13.7" customHeight="1" x14ac:dyDescent="0.2">
      <c r="A6" s="43"/>
      <c r="B6" s="43"/>
      <c r="C6" s="43"/>
      <c r="D6" s="43"/>
      <c r="E6" s="43"/>
    </row>
    <row r="7" spans="1:5" ht="13.7" customHeight="1" x14ac:dyDescent="0.2">
      <c r="A7" s="43"/>
      <c r="B7" s="43"/>
      <c r="C7" s="43"/>
      <c r="D7" s="43"/>
      <c r="E7" s="43"/>
    </row>
    <row r="8" spans="1:5" ht="13.7" customHeight="1" x14ac:dyDescent="0.2">
      <c r="A8" s="43"/>
      <c r="B8" s="43"/>
      <c r="C8" s="43"/>
      <c r="D8" s="43"/>
      <c r="E8" s="43"/>
    </row>
    <row r="9" spans="1:5" ht="13.7" customHeight="1" x14ac:dyDescent="0.2">
      <c r="A9" s="43"/>
      <c r="B9" s="43"/>
      <c r="C9" s="43"/>
      <c r="D9" s="43"/>
      <c r="E9" s="43"/>
    </row>
    <row r="10" spans="1:5" ht="13.7" customHeight="1" x14ac:dyDescent="0.2">
      <c r="A10" s="43"/>
      <c r="B10" s="43"/>
      <c r="C10" s="43"/>
      <c r="D10" s="43"/>
      <c r="E10" s="4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Turbidity and CT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Caden Thurman</cp:lastModifiedBy>
  <cp:lastPrinted>2025-09-06T16:44:08Z</cp:lastPrinted>
  <dcterms:created xsi:type="dcterms:W3CDTF">2025-05-27T15:52:55Z</dcterms:created>
  <dcterms:modified xsi:type="dcterms:W3CDTF">2025-12-04T16:16:35Z</dcterms:modified>
</cp:coreProperties>
</file>